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6" windowHeight="7548" activeTab="0"/>
  </bookViews>
  <sheets>
    <sheet name="regular" sheetId="1" r:id="rId1"/>
  </sheets>
  <definedNames>
    <definedName name="_xlnm.Print_Area" localSheetId="0">'regular'!$A$1:$K$78</definedName>
  </definedNames>
  <calcPr fullCalcOnLoad="1"/>
</workbook>
</file>

<file path=xl/sharedStrings.xml><?xml version="1.0" encoding="utf-8"?>
<sst xmlns="http://schemas.openxmlformats.org/spreadsheetml/2006/main" count="155" uniqueCount="130">
  <si>
    <r>
      <rPr>
        <b/>
        <sz val="11"/>
        <rFont val="ＭＳ Ｐゴシック"/>
        <family val="3"/>
      </rPr>
      <t>ご注文日</t>
    </r>
  </si>
  <si>
    <r>
      <rPr>
        <b/>
        <sz val="10.5"/>
        <rFont val="ＭＳ Ｐゴシック"/>
        <family val="3"/>
      </rPr>
      <t>分類</t>
    </r>
    <r>
      <rPr>
        <b/>
        <sz val="10.5"/>
        <rFont val="Arial"/>
        <family val="2"/>
      </rPr>
      <t xml:space="preserve"> Items</t>
    </r>
  </si>
  <si>
    <r>
      <rPr>
        <b/>
        <sz val="10.5"/>
        <rFont val="ＭＳ Ｐゴシック"/>
        <family val="3"/>
      </rPr>
      <t>容量</t>
    </r>
    <r>
      <rPr>
        <b/>
        <sz val="10.5"/>
        <rFont val="Arial"/>
        <family val="2"/>
      </rPr>
      <t xml:space="preserve"> Weight of Unit</t>
    </r>
  </si>
  <si>
    <r>
      <rPr>
        <b/>
        <sz val="11"/>
        <rFont val="ＭＳ Ｐゴシック"/>
        <family val="3"/>
      </rPr>
      <t>注文数量</t>
    </r>
    <r>
      <rPr>
        <b/>
        <sz val="11"/>
        <rFont val="Arial"/>
        <family val="2"/>
      </rPr>
      <t xml:space="preserve"> </t>
    </r>
    <r>
      <rPr>
        <b/>
        <sz val="10"/>
        <rFont val="Arial"/>
        <family val="2"/>
      </rPr>
      <t>No. of Unit</t>
    </r>
  </si>
  <si>
    <t>200g</t>
  </si>
  <si>
    <t>500g</t>
  </si>
  <si>
    <t>＊注文数量を記入すると自動的に金額が計算されます。</t>
  </si>
  <si>
    <t xml:space="preserve">E-mail </t>
  </si>
  <si>
    <r>
      <rPr>
        <b/>
        <sz val="10.5"/>
        <rFont val="ＭＳ Ｐゴシック"/>
        <family val="3"/>
      </rPr>
      <t>商品名</t>
    </r>
    <r>
      <rPr>
        <b/>
        <sz val="10.5"/>
        <rFont val="Arial"/>
        <family val="2"/>
      </rPr>
      <t xml:space="preserve"> Name of product</t>
    </r>
  </si>
  <si>
    <t>500g</t>
  </si>
  <si>
    <t>粉状の岩塩です。岩塩のかたまりをきれいな水で洗ってから石臼で粉砕しています。　自然の塩、まろやか味、ミネラルが豊富です。サラダ、お料理にお使いください。</t>
  </si>
  <si>
    <t>粒状の岩塩です。岩塩をきれいな水で洗ってから石臼で粉砕しています。　自然の塩、まろやか味、ミネラルが豊富です。サラダ、お料理にお使いください。</t>
  </si>
  <si>
    <t>Allahabad Organic Agricultural Cooperative</t>
  </si>
  <si>
    <t>500g</t>
  </si>
  <si>
    <t>Tel of A/C holder: 08795429520
IFSC: ICIC0001570
Type of account: Saving</t>
  </si>
  <si>
    <r>
      <rPr>
        <sz val="10.5"/>
        <rFont val="ＭＳ Ｐゴシック"/>
        <family val="3"/>
      </rPr>
      <t xml:space="preserve">調味料
</t>
    </r>
    <r>
      <rPr>
        <sz val="10.5"/>
        <rFont val="Arial"/>
        <family val="2"/>
      </rPr>
      <t>Seasoning</t>
    </r>
  </si>
  <si>
    <r>
      <rPr>
        <b/>
        <sz val="10.5"/>
        <rFont val="ＭＳ Ｐゴシック"/>
        <family val="3"/>
      </rPr>
      <t>金額</t>
    </r>
    <r>
      <rPr>
        <b/>
        <sz val="10.5"/>
        <rFont val="Arial"/>
        <family val="2"/>
      </rPr>
      <t>Amount (Rs.)</t>
    </r>
  </si>
  <si>
    <r>
      <rPr>
        <sz val="10.5"/>
        <rFont val="ＭＳ Ｐゴシック"/>
        <family val="3"/>
      </rPr>
      <t>農産物</t>
    </r>
    <r>
      <rPr>
        <sz val="10.5"/>
        <rFont val="Arial"/>
        <family val="2"/>
      </rPr>
      <t xml:space="preserve">      </t>
    </r>
    <r>
      <rPr>
        <sz val="10.5"/>
        <rFont val="ＭＳ Ｐゴシック"/>
        <family val="3"/>
      </rPr>
      <t xml:space="preserve">加工品
</t>
    </r>
    <r>
      <rPr>
        <sz val="10.5"/>
        <rFont val="Arial"/>
        <family val="2"/>
      </rPr>
      <t>Processed Food</t>
    </r>
  </si>
  <si>
    <t>50g</t>
  </si>
  <si>
    <r>
      <rPr>
        <b/>
        <sz val="11"/>
        <rFont val="ＭＳ Ｐゴシック"/>
        <family val="3"/>
      </rPr>
      <t>合計金額</t>
    </r>
    <r>
      <rPr>
        <b/>
        <sz val="11"/>
        <rFont val="Arial"/>
        <family val="2"/>
      </rPr>
      <t xml:space="preserve"> </t>
    </r>
    <r>
      <rPr>
        <b/>
        <sz val="11"/>
        <rFont val="ＭＳ Ｐゴシック"/>
        <family val="3"/>
      </rPr>
      <t>　</t>
    </r>
    <r>
      <rPr>
        <b/>
        <sz val="11"/>
        <rFont val="Arial"/>
        <family val="2"/>
      </rPr>
      <t xml:space="preserve">Total </t>
    </r>
    <r>
      <rPr>
        <b/>
        <sz val="11"/>
        <rFont val="ＭＳ Ｐゴシック"/>
        <family val="3"/>
      </rPr>
      <t>（A）</t>
    </r>
  </si>
  <si>
    <r>
      <rPr>
        <b/>
        <sz val="11"/>
        <rFont val="ＭＳ Ｐゴシック"/>
        <family val="3"/>
      </rPr>
      <t>お届け先住所</t>
    </r>
    <r>
      <rPr>
        <sz val="11"/>
        <rFont val="ＭＳ Ｐゴシック"/>
        <family val="3"/>
      </rPr>
      <t>　</t>
    </r>
    <r>
      <rPr>
        <sz val="10"/>
        <rFont val="ＭＳ Ｐゴシック"/>
        <family val="3"/>
      </rPr>
      <t>※</t>
    </r>
    <r>
      <rPr>
        <sz val="10"/>
        <rFont val="Arial"/>
        <family val="2"/>
      </rPr>
      <t>ZIP</t>
    </r>
    <r>
      <rPr>
        <sz val="10"/>
        <rFont val="ＭＳ Ｐゴシック"/>
        <family val="3"/>
      </rPr>
      <t>　</t>
    </r>
    <r>
      <rPr>
        <sz val="10"/>
        <rFont val="Arial"/>
        <family val="2"/>
      </rPr>
      <t>Cord</t>
    </r>
    <r>
      <rPr>
        <sz val="10"/>
        <rFont val="ＭＳ Ｐゴシック"/>
        <family val="3"/>
      </rPr>
      <t>までご記入ください。</t>
    </r>
  </si>
  <si>
    <t xml:space="preserve">To: </t>
  </si>
  <si>
    <t xml:space="preserve">Mr. /Ms. </t>
  </si>
  <si>
    <t>Address</t>
  </si>
  <si>
    <t>Name</t>
  </si>
  <si>
    <t>1000ml</t>
  </si>
  <si>
    <r>
      <t xml:space="preserve">ヒマラヤの岩塩・粒状（肉の下ごしらえ・料理用）
</t>
    </r>
    <r>
      <rPr>
        <sz val="10"/>
        <color indexed="8"/>
        <rFont val="Arial"/>
        <family val="2"/>
      </rPr>
      <t>Himalayan Rock Salt (Granules)</t>
    </r>
  </si>
  <si>
    <t>500g</t>
  </si>
  <si>
    <r>
      <t>あきたこまち</t>
    </r>
    <r>
      <rPr>
        <sz val="10"/>
        <rFont val="Arial"/>
        <family val="2"/>
      </rPr>
      <t xml:space="preserve"> </t>
    </r>
    <r>
      <rPr>
        <sz val="10"/>
        <rFont val="ＭＳ Ｐゴシック"/>
        <family val="3"/>
      </rPr>
      <t>割れ米</t>
    </r>
    <r>
      <rPr>
        <sz val="10"/>
        <rFont val="Arial"/>
        <family val="2"/>
      </rPr>
      <t xml:space="preserve"> 
Cracked rice Akitakomachi</t>
    </r>
  </si>
  <si>
    <t>単価は税込</t>
  </si>
  <si>
    <r>
      <rPr>
        <b/>
        <sz val="10.5"/>
        <rFont val="ＭＳ Ｐゴシック"/>
        <family val="3"/>
      </rPr>
      <t>税</t>
    </r>
    <r>
      <rPr>
        <b/>
        <sz val="10.5"/>
        <rFont val="Arial"/>
        <family val="2"/>
      </rPr>
      <t xml:space="preserve">
GST 
TAX</t>
    </r>
  </si>
  <si>
    <r>
      <rPr>
        <b/>
        <sz val="10.5"/>
        <rFont val="ＭＳ Ｐゴシック"/>
        <family val="3"/>
      </rPr>
      <t>税抜価格</t>
    </r>
    <r>
      <rPr>
        <b/>
        <sz val="10.5"/>
        <rFont val="Arial"/>
        <family val="2"/>
      </rPr>
      <t xml:space="preserve"> Without 
TAX</t>
    </r>
    <r>
      <rPr>
        <b/>
        <sz val="10.5"/>
        <rFont val="ＭＳ Ｐゴシック"/>
        <family val="3"/>
      </rPr>
      <t>　</t>
    </r>
  </si>
  <si>
    <r>
      <rPr>
        <b/>
        <sz val="10.5"/>
        <rFont val="ＭＳ Ｐゴシック"/>
        <family val="3"/>
      </rPr>
      <t>税込価格</t>
    </r>
    <r>
      <rPr>
        <b/>
        <sz val="10.5"/>
        <rFont val="Arial"/>
        <family val="2"/>
      </rPr>
      <t xml:space="preserve"> Included TAX</t>
    </r>
  </si>
  <si>
    <t>Phone/Mobile No:</t>
  </si>
  <si>
    <t>GST Code</t>
  </si>
  <si>
    <t>1kg</t>
  </si>
  <si>
    <t>30g</t>
  </si>
  <si>
    <t>200g</t>
  </si>
  <si>
    <t xml:space="preserve">Name of Bank: ICICI Bank
Branch: Naini
Account No.: 157001501466
A/C holder: Keiko Kawaguchi
</t>
  </si>
  <si>
    <t>500g</t>
  </si>
  <si>
    <t>ひよこ豆の白味噌を長期熟成させた赤味噌です。
赤みそのコクとひよこ豆のやさしい味が絶品のおみそです。</t>
  </si>
  <si>
    <t>5kg</t>
  </si>
  <si>
    <t>100g</t>
  </si>
  <si>
    <t>10kg</t>
  </si>
  <si>
    <t>5kg</t>
  </si>
  <si>
    <t>50g / 50g</t>
  </si>
  <si>
    <t>700ml</t>
  </si>
  <si>
    <t>5g</t>
  </si>
  <si>
    <t>ローゼル（ハイビスカス）ジュースで有名な「ローゼル」を乾燥させた新商品！　熱いお湯に入れればストレートティー、細かく砕けば赤しそに似た風味のトッピングに大変身！美容や健康にも良いとされ、用途が多くなった乾燥ローゼルを是非お試しくださいませ！</t>
  </si>
  <si>
    <t>にんにくの風味とほんのりとした辛さが絶妙な
一品。お肉料理などによく合います。
ご家族を中心に愛され続けている人気商品です。</t>
  </si>
  <si>
    <t>しょうがの風味とお味噌の甘みが抜群の一品。
刻んだネギと一緒に。茹でた野菜と一緒に。
料理の幅を広げる食卓の強い味方です。</t>
  </si>
  <si>
    <t>　「ハイビスカスティー」でもおなじみの「ローゼル」を濃縮ジュースにしました。　砂糖控えめで独特の酸味が特徴です。　そのままお湯と混ぜれば「ハイビスカスティー」に、炭酸と割ってフルーティなジュースに、バニラアイスとかけてオシャレデザートにどうぞ！！</t>
  </si>
  <si>
    <t>100g</t>
  </si>
  <si>
    <t>農場直送の乾燥茸です。乾燥しいたけと同じ要領で水に戻してお料理ください。くせがなく、様々な料理にお使いいただけます。</t>
  </si>
  <si>
    <t>250g</t>
  </si>
  <si>
    <t>10kg</t>
  </si>
  <si>
    <t>Contact:</t>
  </si>
  <si>
    <t>E-mail:</t>
  </si>
  <si>
    <t>aoac@ashaasia.org</t>
  </si>
  <si>
    <r>
      <t>【ひよこ豆のまろやかさ。】
ひよこ豆の味噌</t>
    </r>
    <r>
      <rPr>
        <sz val="10"/>
        <color indexed="8"/>
        <rFont val="Arial"/>
        <family val="2"/>
      </rPr>
      <t xml:space="preserve">  Kabuli Miso</t>
    </r>
  </si>
  <si>
    <t>インターネットでのお振込みの場合、お客様のお名前を明記のうえ、お支払いくださいますようお願いいたします。
銀行でのお振込み、またはATMからのお振込みの際は、送金証をスキャンしてaoac@ashaasia.orgまで送付していただきますようお願いいたします。
お支払いの確認の際に必要な情報になります。</t>
  </si>
  <si>
    <r>
      <rPr>
        <b/>
        <sz val="11"/>
        <rFont val="ＭＳ Ｐゴシック"/>
        <family val="3"/>
      </rPr>
      <t>備考（</t>
    </r>
    <r>
      <rPr>
        <b/>
        <sz val="11"/>
        <rFont val="Arial"/>
        <family val="2"/>
      </rPr>
      <t>Remarks)</t>
    </r>
    <r>
      <rPr>
        <b/>
        <sz val="11"/>
        <rFont val="ＭＳ Ｐゴシック"/>
        <family val="3"/>
      </rPr>
      <t xml:space="preserve">　
</t>
    </r>
    <r>
      <rPr>
        <b/>
        <sz val="11"/>
        <color indexed="10"/>
        <rFont val="ＭＳ Ｐゴシック"/>
        <family val="3"/>
      </rPr>
      <t>斜線の入っている商品は品切れです</t>
    </r>
  </si>
  <si>
    <t>農場で収穫したゴボウを数秒熱湯で湯掻き、乾燥しました。３0分ほどぬるま湯につけると柔らかくお召し上がりいただけます！</t>
  </si>
  <si>
    <t>Manager:</t>
  </si>
  <si>
    <t>Keiko Kawaguchi</t>
  </si>
  <si>
    <t>お近くのＩＣＩＣＩバンクからもお振込みいただけます。You can deposit payment in our account of ICICI Bank at your place.</t>
  </si>
  <si>
    <r>
      <rPr>
        <sz val="11"/>
        <rFont val="Arial"/>
        <family val="2"/>
      </rPr>
      <t>Makino School of Continuing and Non-formal Education</t>
    </r>
    <r>
      <rPr>
        <sz val="11"/>
        <rFont val="ＭＳ Ｐゴシック"/>
        <family val="3"/>
      </rPr>
      <t>、</t>
    </r>
    <r>
      <rPr>
        <sz val="11"/>
        <rFont val="Arial"/>
        <family val="2"/>
      </rPr>
      <t>SHUATS</t>
    </r>
    <r>
      <rPr>
        <sz val="11"/>
        <rFont val="ＭＳ Ｐゴシック"/>
        <family val="3"/>
      </rPr>
      <t>、</t>
    </r>
    <r>
      <rPr>
        <sz val="11"/>
        <rFont val="Arial"/>
        <family val="2"/>
      </rPr>
      <t>Prayagraj (Allahabad)</t>
    </r>
    <r>
      <rPr>
        <sz val="11"/>
        <rFont val="ＭＳ Ｐゴシック"/>
        <family val="3"/>
      </rPr>
      <t>　</t>
    </r>
    <r>
      <rPr>
        <sz val="11"/>
        <rFont val="Arial"/>
        <family val="2"/>
      </rPr>
      <t>211007</t>
    </r>
    <r>
      <rPr>
        <sz val="11"/>
        <rFont val="ＭＳ Ｐゴシック"/>
        <family val="3"/>
      </rPr>
      <t>、</t>
    </r>
    <r>
      <rPr>
        <sz val="11"/>
        <rFont val="Arial"/>
        <family val="2"/>
      </rPr>
      <t>U.P.</t>
    </r>
  </si>
  <si>
    <t>250g</t>
  </si>
  <si>
    <t>250ml</t>
  </si>
  <si>
    <t>水で戻して、炊き込みご飯やきんぴらごぼう、豚汁、ニンジンやキノコと合わせて五目寿司の元など、インドでも堪能できます！</t>
  </si>
  <si>
    <t>【紅いストレートティーで一服】
乾燥ローゼル　Dry Roselle　【入荷待ち】</t>
  </si>
  <si>
    <t>ローゼルジュース　Roselle Juice
【入荷待ち】</t>
  </si>
  <si>
    <t>熟成した赤味噌をベースに甘辛の中華風みそを作りました。肉や野菜の炒めものに使うと、ご飯が進むおいしい中華料理に仕上がります。4-6月は発送を基本的に停止しております。液漏れなどのリスクをご承知いただき、ご注文いただいております。</t>
  </si>
  <si>
    <t>お手軽サイズのお醤油です。</t>
  </si>
  <si>
    <t>お手軽サイズのひよこ豆の味噌です。</t>
  </si>
  <si>
    <t>ヒマラヤ山脈の麓でとれた甘みのある大豆からつくられた味噌です。岩塩使用でまろやかです。4-6月は発送を基本的に停止しております。液漏れなどのリスクをご承知いただき、ご注文いただいております。</t>
  </si>
  <si>
    <t>お手軽サイズの大豆味噌です。4-6月は発送を基本的に停止しております。液漏れなどのリスクをご承知いただき、ご注文いただいております。</t>
  </si>
  <si>
    <t>お支払い後、必ずお支払い方法、金額、お客様の口座名をお知らせください。</t>
  </si>
  <si>
    <t>Name of Bank: Allahabad District Cooperative Bank
Branch: Naini                                                      
Account No.:  003102300000281                                                            
Account Holider: Allahabad Organic Agriculture Cooperative Society Ltd.                                                        
IFSC: ICIC00ALDCB                                     
*Service not available for some banks</t>
  </si>
  <si>
    <r>
      <t>B.</t>
    </r>
    <r>
      <rPr>
        <b/>
        <u val="single"/>
        <sz val="11"/>
        <rFont val="ＭＳ Ｐゴシック"/>
        <family val="3"/>
      </rPr>
      <t>　銀行口座からの振り込みの場合</t>
    </r>
    <r>
      <rPr>
        <b/>
        <u val="single"/>
        <sz val="11"/>
        <rFont val="Arial"/>
        <family val="2"/>
      </rPr>
      <t xml:space="preserve"> (</t>
    </r>
    <r>
      <rPr>
        <b/>
        <u val="single"/>
        <sz val="11"/>
        <rFont val="Yu Gothic"/>
        <family val="3"/>
      </rPr>
      <t>オプション１）</t>
    </r>
  </si>
  <si>
    <r>
      <t>A.</t>
    </r>
    <r>
      <rPr>
        <b/>
        <u val="single"/>
        <sz val="11"/>
        <rFont val="ＭＳ Ｐゴシック"/>
        <family val="3"/>
      </rPr>
      <t>　</t>
    </r>
    <r>
      <rPr>
        <b/>
        <u val="single"/>
        <sz val="11"/>
        <rFont val="Arial"/>
        <family val="2"/>
      </rPr>
      <t>QR</t>
    </r>
    <r>
      <rPr>
        <b/>
        <u val="single"/>
        <sz val="11"/>
        <rFont val="ＭＳ Ｐゴシック"/>
        <family val="3"/>
      </rPr>
      <t>コードで支払う（</t>
    </r>
    <r>
      <rPr>
        <b/>
        <u val="single"/>
        <sz val="11"/>
        <rFont val="Arial"/>
        <family val="2"/>
      </rPr>
      <t>Paytm, Gpay</t>
    </r>
    <r>
      <rPr>
        <b/>
        <u val="single"/>
        <sz val="11"/>
        <rFont val="ＭＳ Ｐゴシック"/>
        <family val="3"/>
      </rPr>
      <t>などでご利用いただけます）</t>
    </r>
  </si>
  <si>
    <t>C　銀行口座からの振り込みの場合　（AとBがうまくいかない場合）　(Pay directry to bank account)：お振込みの際はお名前もご入力ください</t>
  </si>
  <si>
    <t>ICICIバンクの他の支店から現金でお振込みされる場合は、ご請求額の他に、
別途ANWチャージとサービスタックスの合計Rs.20０が必要となりますので、合わせてお支払いくださいますようお願いいたします。</t>
  </si>
  <si>
    <t>注意事項：高温乾燥の気候のため、お米の色が異なることもあります。また発酵食品類は原則的に猛暑の４～６月は発送しておりません。</t>
  </si>
  <si>
    <t>合鴨農法で栽培されたあきたこまちの玄米です。
※ポストハーベスト農薬を使っていませんので、常温で保存されますと虫などが発生しやすくなります。冷蔵庫での保管をお勧めします。</t>
  </si>
  <si>
    <r>
      <t>(</t>
    </r>
    <r>
      <rPr>
        <sz val="9"/>
        <rFont val="ＭＳ Ｐゴシック"/>
        <family val="3"/>
      </rPr>
      <t>配達業者との円滑な意思疎通のため、現地語が話せる方の番号をご記入ください</t>
    </r>
    <r>
      <rPr>
        <sz val="9"/>
        <rFont val="Arial"/>
        <family val="2"/>
      </rPr>
      <t>)</t>
    </r>
  </si>
  <si>
    <t>見積書をお受け取り次第、送料を含めた一番下方に記載された合計金額をご確認いただき、前払いくださるようお願いいたします。</t>
  </si>
  <si>
    <t>栄養価の高いモリンガとヒマラヤ岩塩を合わせたヘルシー塩
ワサビ塩のように振りかければ美味しさ倍増です。揚げ物やスープ、サラダの仕上げに使えば最高です。
美味しくて・ヘルシーなモリンガソルトお試しください！</t>
  </si>
  <si>
    <r>
      <t xml:space="preserve">【辛味とゴマの風味のうまみ！】
熟成味噌の甜麺醤 </t>
    </r>
    <r>
      <rPr>
        <sz val="10"/>
        <color indexed="8"/>
        <rFont val="Arial"/>
        <family val="2"/>
      </rPr>
      <t>Tian Main Jiang</t>
    </r>
  </si>
  <si>
    <t>赤みその熟成されたコクをお楽しみください。在庫は多くはありません。</t>
  </si>
  <si>
    <t>二種類の異なるお味噌が織りなすハーモニーをお楽しみください。在庫は多くはありません。</t>
  </si>
  <si>
    <t xml:space="preserve">AOACのお塩シリーズと農村女性の裁縫グループのメヘンディプリント巾着がお土産商品になりました！モリンガについては下記のご説明をご参照ください。モリンガの説明リーフレット付き（日本語・英語）。
</t>
  </si>
  <si>
    <t>根強いファンの皆様に支えられ再登場。さわやかなで、やさしい甘みが特徴のお味噌です。4-6月は発送を基本的に停止しておりますが、液漏れなどのリスクをご承知いただき、ご注文いただいております。</t>
  </si>
  <si>
    <r>
      <rPr>
        <sz val="10"/>
        <color indexed="21"/>
        <rFont val="ＭＳ Ｐゴシック"/>
        <family val="3"/>
      </rPr>
      <t>【海苔塩のようにふりかけとして楽しめます。】</t>
    </r>
    <r>
      <rPr>
        <sz val="10"/>
        <color indexed="8"/>
        <rFont val="ＭＳ Ｐゴシック"/>
        <family val="3"/>
      </rPr>
      <t xml:space="preserve">
モリンガソルト　Moringa Salt (</t>
    </r>
    <r>
      <rPr>
        <sz val="10"/>
        <color indexed="8"/>
        <rFont val="Arial"/>
        <family val="2"/>
      </rPr>
      <t>Himalayan Rock Salt with Moringa)</t>
    </r>
  </si>
  <si>
    <r>
      <t xml:space="preserve">【ハンドメイド巾着袋とモリンガのギフトパック】
</t>
    </r>
    <r>
      <rPr>
        <b/>
        <sz val="10"/>
        <rFont val="ＭＳ Ｐゴシック"/>
        <family val="3"/>
      </rPr>
      <t>ヒマラヤ岩塩ギフトセット</t>
    </r>
    <r>
      <rPr>
        <sz val="10"/>
        <rFont val="ＭＳ Ｐゴシック"/>
        <family val="3"/>
      </rPr>
      <t xml:space="preserve">
(ヒマラヤの岩塩＋モリンガソルト)
</t>
    </r>
    <r>
      <rPr>
        <b/>
        <sz val="10"/>
        <rFont val="ＭＳ Ｐゴシック"/>
        <family val="3"/>
      </rPr>
      <t>Himalayan Rock Salt Gift Set</t>
    </r>
    <r>
      <rPr>
        <sz val="10"/>
        <rFont val="ＭＳ Ｐゴシック"/>
        <family val="3"/>
      </rPr>
      <t xml:space="preserve">
(Himalayan Rock Salt + Moringa Salt</t>
    </r>
  </si>
  <si>
    <t xml:space="preserve">AOACのモリンガパウダーとモリンガソルトと農村女性の裁縫グループのメヘンディプリント巾着がセットで商品になりました！モリンガについては下記のご説明をご参照ください。モリンガの説明リーフレット付き（日本語・英語）。モリンガパウダーのラベルもイラストでかわいくなりました♬
</t>
  </si>
  <si>
    <t>UP州プラヤグラージの農家が経験を積み、農薬を極力抑えて育てたあきたこまちです。お水を通常の1.3倍にして浸漬して炊いてください。
※常温や高湿度の場所で保存されますと米ぬかの発酵・酸化による臭いや虫などが発生しやすくなります。冷蔵庫での保管をお勧めします。　　　　　　</t>
  </si>
  <si>
    <t>合鴨農法で栽培されたあきたこまちです。鴨が田んぼの中を泳ぐことで、農薬を使わなくても除草や除中をしてもらえ、有機物や酸素も土に混ざり、元気な稲が育ちました。インドのベテラン農家さんが腕に磨きをかけた一品です。2023年5月に収穫されました。
※常温や高湿度の場所で保存されますと米ぬかの発酵・酸化による臭いや虫などが発生しやすくなります。冷蔵庫での保管をお勧めします。　　　</t>
  </si>
  <si>
    <t>UP州プラヤグラージの農家が経験を積み、農薬を極力抑えて育てたあきたこまちです。２０２３年５月に収穫されました。
※常温や高湿度の場所で保存されますと米ぬかの発酵・酸化による臭いや虫などが発生しやすくなります。冷蔵庫での保管をお勧めします。　　　　　　</t>
  </si>
  <si>
    <t>ＡＯＡＣの定番人気商品。すっきりさわやか味です。レモン果汁と砂糖のみ。無添加、無着色。冷たいお水やソーダ割、シャーベット、チューハイ等にどうぞ。</t>
  </si>
  <si>
    <r>
      <rPr>
        <sz val="10"/>
        <rFont val="ＭＳ Ｐゴシック"/>
        <family val="3"/>
      </rPr>
      <t xml:space="preserve">乾燥オイスターマッシュルーム（平茸の一種）
</t>
    </r>
    <r>
      <rPr>
        <sz val="10"/>
        <rFont val="Arial"/>
        <family val="2"/>
      </rPr>
      <t>Dried Mushroom</t>
    </r>
    <r>
      <rPr>
        <sz val="10"/>
        <rFont val="ＭＳ Ｐゴシック"/>
        <family val="3"/>
      </rPr>
      <t>【入荷待ち】</t>
    </r>
  </si>
  <si>
    <r>
      <t>乾燥ゴボウ　</t>
    </r>
    <r>
      <rPr>
        <sz val="10"/>
        <rFont val="Arial"/>
        <family val="2"/>
      </rPr>
      <t>Dried Burdock</t>
    </r>
    <r>
      <rPr>
        <sz val="10"/>
        <rFont val="ＭＳ Ｐゴシック"/>
        <family val="3"/>
      </rPr>
      <t xml:space="preserve">
在庫なし</t>
    </r>
  </si>
  <si>
    <r>
      <rPr>
        <b/>
        <sz val="10"/>
        <color indexed="10"/>
        <rFont val="ＭＳ Ｐゴシック"/>
        <family val="3"/>
      </rPr>
      <t>新商品！お土産・ギフトに！</t>
    </r>
    <r>
      <rPr>
        <sz val="10"/>
        <color indexed="10"/>
        <rFont val="ＭＳ Ｐゴシック"/>
        <family val="3"/>
      </rPr>
      <t xml:space="preserve">
【ハンドメイド巾着袋とモリンガのギフトパック】
</t>
    </r>
    <r>
      <rPr>
        <b/>
        <sz val="10"/>
        <color indexed="10"/>
        <rFont val="ＭＳ Ｐゴシック"/>
        <family val="3"/>
      </rPr>
      <t>モリンガギフトセット　Moringa Gift Set</t>
    </r>
    <r>
      <rPr>
        <sz val="10"/>
        <color indexed="10"/>
        <rFont val="ＭＳ Ｐゴシック"/>
        <family val="3"/>
      </rPr>
      <t xml:space="preserve">
モリンガパウダー50g + モリンガソルト５０ｇ　</t>
    </r>
    <r>
      <rPr>
        <sz val="10"/>
        <color indexed="10"/>
        <rFont val="Arial"/>
        <family val="2"/>
      </rPr>
      <t>Moringa Powder 50g + Moringa Salt 50g gift set</t>
    </r>
  </si>
  <si>
    <r>
      <rPr>
        <b/>
        <sz val="10"/>
        <color indexed="19"/>
        <rFont val="ＭＳ Ｐゴシック"/>
        <family val="3"/>
      </rPr>
      <t>年末年始休業：</t>
    </r>
    <r>
      <rPr>
        <b/>
        <sz val="10"/>
        <color indexed="19"/>
        <rFont val="Arial"/>
        <family val="2"/>
      </rPr>
      <t>2023</t>
    </r>
    <r>
      <rPr>
        <b/>
        <sz val="10"/>
        <color indexed="19"/>
        <rFont val="ＭＳ Ｐゴシック"/>
        <family val="3"/>
      </rPr>
      <t>年</t>
    </r>
    <r>
      <rPr>
        <b/>
        <sz val="10"/>
        <color indexed="19"/>
        <rFont val="Arial"/>
        <family val="2"/>
      </rPr>
      <t>12</t>
    </r>
    <r>
      <rPr>
        <b/>
        <sz val="10"/>
        <color indexed="19"/>
        <rFont val="ＭＳ Ｐゴシック"/>
        <family val="3"/>
      </rPr>
      <t>月</t>
    </r>
    <r>
      <rPr>
        <b/>
        <sz val="10"/>
        <color indexed="19"/>
        <rFont val="Arial"/>
        <family val="2"/>
      </rPr>
      <t>23</t>
    </r>
    <r>
      <rPr>
        <b/>
        <sz val="10"/>
        <color indexed="19"/>
        <rFont val="ＭＳ Ｐゴシック"/>
        <family val="3"/>
      </rPr>
      <t>日～</t>
    </r>
    <r>
      <rPr>
        <b/>
        <sz val="10"/>
        <color indexed="19"/>
        <rFont val="Arial"/>
        <family val="2"/>
      </rPr>
      <t>2024</t>
    </r>
    <r>
      <rPr>
        <b/>
        <sz val="10"/>
        <color indexed="19"/>
        <rFont val="ＭＳ Ｐゴシック"/>
        <family val="3"/>
      </rPr>
      <t>年</t>
    </r>
    <r>
      <rPr>
        <b/>
        <sz val="10"/>
        <color indexed="19"/>
        <rFont val="Arial"/>
        <family val="2"/>
      </rPr>
      <t>1</t>
    </r>
    <r>
      <rPr>
        <b/>
        <sz val="10"/>
        <color indexed="19"/>
        <rFont val="ＭＳ Ｐゴシック"/>
        <family val="3"/>
      </rPr>
      <t>月</t>
    </r>
    <r>
      <rPr>
        <b/>
        <sz val="10"/>
        <color indexed="19"/>
        <rFont val="Arial"/>
        <family val="2"/>
      </rPr>
      <t>2</t>
    </r>
    <r>
      <rPr>
        <b/>
        <sz val="10"/>
        <color indexed="19"/>
        <rFont val="ＭＳ Ｐゴシック"/>
        <family val="3"/>
      </rPr>
      <t>日</t>
    </r>
  </si>
  <si>
    <r>
      <t>*</t>
    </r>
    <r>
      <rPr>
        <b/>
        <sz val="10"/>
        <color indexed="19"/>
        <rFont val="ＭＳ Ｐゴシック"/>
        <family val="3"/>
      </rPr>
      <t>インド、州、県の</t>
    </r>
    <r>
      <rPr>
        <b/>
        <sz val="10"/>
        <color indexed="19"/>
        <rFont val="ＭＳ ゴシック"/>
        <family val="3"/>
      </rPr>
      <t>祝日と日曜日は休業日です。</t>
    </r>
    <r>
      <rPr>
        <b/>
        <sz val="10"/>
        <color indexed="19"/>
        <rFont val="ＭＳ Ｐゴシック"/>
        <family val="3"/>
      </rPr>
      <t>営業時間：9</t>
    </r>
    <r>
      <rPr>
        <b/>
        <sz val="10"/>
        <color indexed="19"/>
        <rFont val="Arial"/>
        <family val="2"/>
      </rPr>
      <t>AM ~4:30PM</t>
    </r>
    <r>
      <rPr>
        <b/>
        <sz val="10"/>
        <color indexed="19"/>
        <rFont val="ＭＳ Ｐゴシック"/>
        <family val="3"/>
      </rPr>
      <t>　</t>
    </r>
  </si>
  <si>
    <r>
      <t xml:space="preserve">
【食べる味噌シリーズ】
ニンニク唐辛子味噌　</t>
    </r>
    <r>
      <rPr>
        <sz val="10"/>
        <rFont val="Arial"/>
        <family val="2"/>
      </rPr>
      <t>Garlic Chili Miso</t>
    </r>
  </si>
  <si>
    <r>
      <t>【食べる味噌シリーズ】
ショウガ味噌　</t>
    </r>
    <r>
      <rPr>
        <sz val="10"/>
        <rFont val="Arial"/>
        <family val="2"/>
      </rPr>
      <t>Ginger Miso</t>
    </r>
  </si>
  <si>
    <r>
      <t xml:space="preserve">有機大豆　熟成赤生味噌　 </t>
    </r>
    <r>
      <rPr>
        <sz val="10"/>
        <rFont val="Arial"/>
        <family val="2"/>
      </rPr>
      <t>Red Miso</t>
    </r>
  </si>
  <si>
    <r>
      <rPr>
        <sz val="10"/>
        <rFont val="ＭＳ Ｐゴシック"/>
        <family val="3"/>
      </rPr>
      <t>合わせ味噌</t>
    </r>
    <r>
      <rPr>
        <sz val="10"/>
        <rFont val="Arial"/>
        <family val="2"/>
      </rPr>
      <t xml:space="preserve"> </t>
    </r>
    <r>
      <rPr>
        <sz val="10"/>
        <rFont val="ＭＳ Ｐゴシック"/>
        <family val="3"/>
      </rPr>
      <t>　</t>
    </r>
    <r>
      <rPr>
        <sz val="10"/>
        <rFont val="Arial"/>
        <family val="2"/>
      </rPr>
      <t>(</t>
    </r>
    <r>
      <rPr>
        <sz val="10"/>
        <rFont val="ＭＳ Ｐゴシック"/>
        <family val="3"/>
      </rPr>
      <t>大豆の赤と白味噌</t>
    </r>
    <r>
      <rPr>
        <sz val="10"/>
        <rFont val="Arial"/>
        <family val="2"/>
      </rPr>
      <t>) 
Mixed Miso</t>
    </r>
  </si>
  <si>
    <r>
      <rPr>
        <b/>
        <sz val="9"/>
        <color indexed="53"/>
        <rFont val="ＭＳ Ｐゴシック"/>
        <family val="3"/>
      </rPr>
      <t>【お得商品】</t>
    </r>
    <r>
      <rPr>
        <sz val="9"/>
        <rFont val="ＭＳ Ｐゴシック"/>
        <family val="3"/>
      </rPr>
      <t xml:space="preserve">
農業組合ならではの限定品。乾燥している気候のため、割れてしまっただけのお米です。普通に炊いたり、お粥・お茶漬け・〆の雑炊としてもご利用いただけます。
※常温で保存されますと米ぬかの発酵・酸化による臭いや虫などが発生しやすくなります。冷蔵庫での保管をお勧めします。</t>
    </r>
  </si>
  <si>
    <t>有機大豆生味噌 　Soy Miso
（さっぱり白味噌です）</t>
  </si>
  <si>
    <r>
      <t xml:space="preserve">【現在、熟成中】
ひよこ豆の赤味噌 </t>
    </r>
    <r>
      <rPr>
        <sz val="10"/>
        <rFont val="Arial"/>
        <family val="2"/>
      </rPr>
      <t>Kabuli Red Miso</t>
    </r>
  </si>
  <si>
    <r>
      <rPr>
        <b/>
        <sz val="9"/>
        <color indexed="10"/>
        <rFont val="ＭＳ Ｐゴシック"/>
        <family val="3"/>
      </rPr>
      <t>【インド原産・奇跡の木の葉で栄養補給・免疫力アップ！】</t>
    </r>
    <r>
      <rPr>
        <b/>
        <sz val="9"/>
        <color indexed="8"/>
        <rFont val="ＭＳ Ｐゴシック"/>
        <family val="3"/>
      </rPr>
      <t xml:space="preserve">
ミネラル、ビタミン、タンパク質などの栄養価が非常に高く、通称「緑のミルク」と呼ばれるモリンガパウダー。
インド原産の木で「ワサビノキ」としても知られ、サラダやスープのトッピングとしてもお使いになれます。きれいな緑色が特徴で、ヨーグルト、お茶、お菓子、粉ものに混ぜたり、お料理の仕上げにふりかけておしゃれに演出するなど、工夫次第で色々お楽しみいただけます。「一日一さじ」から始めてみませんか？</t>
    </r>
  </si>
  <si>
    <t>レモンジュースにしょうがを加えたレモンジンジャーが期間限定で再登場です！！お湯や紅茶と混ぜてホットドリンク、冷たいお水やソーダで割ってコールドドリンク、焼酎やウォッカと混ぜてカクテルに。ドレッシングやソースに混ぜても使える万能ジュース。</t>
  </si>
  <si>
    <r>
      <rPr>
        <b/>
        <sz val="10"/>
        <color indexed="19"/>
        <rFont val="ＭＳ Ｐゴシック"/>
        <family val="3"/>
      </rPr>
      <t>【天然醸造・自然の旨味・
　　　　　　　煮込み・鍋物にも最適！】</t>
    </r>
    <r>
      <rPr>
        <b/>
        <sz val="10"/>
        <rFont val="ＭＳ Ｐゴシック"/>
        <family val="3"/>
      </rPr>
      <t xml:space="preserve">
ヒマラヤ岩塩入り醤油一番搾り </t>
    </r>
    <r>
      <rPr>
        <b/>
        <sz val="10"/>
        <rFont val="Arial"/>
        <family val="2"/>
      </rPr>
      <t>Himalayan Rock Salt 1st Class Soy Sauce</t>
    </r>
  </si>
  <si>
    <r>
      <t xml:space="preserve">日本米で作った上新粉。
お団子・すいとん・米粉パン、さらには揚げ物に小麦粉の代用品として使えばサクッと揚がります！　当組合のモリンガパウダーをミックスすると、ヨモギ団子のようなきれいな色に仕上がります。
</t>
    </r>
    <r>
      <rPr>
        <b/>
        <sz val="9"/>
        <color indexed="19"/>
        <rFont val="ＭＳ Ｐゴシック"/>
        <family val="3"/>
      </rPr>
      <t>モリンガパウダーを混ぜると、ヨモギ団子風のきれいな色に仕上がります！パーティーのもう一品に。</t>
    </r>
  </si>
  <si>
    <t>現在の熟成状況は薄口醤油のような味の薄い醤油です。さっぱりとした味わいに仕上がりました。　ミネラル豊富なヒマラヤ岩塩が入ったお醤油をご堪能ください。
4-6月は発送を基本的に停止しております。液漏れなどのリスクをご承知いただき、ご注文いただいております。</t>
  </si>
  <si>
    <r>
      <t xml:space="preserve">【2023年 5月収穫米】
低農薬普通栽培・日本米 あきたこまち 
</t>
    </r>
    <r>
      <rPr>
        <b/>
        <sz val="10"/>
        <rFont val="Arial"/>
        <family val="2"/>
      </rPr>
      <t xml:space="preserve">Low Pesticide Japanese Rice Akitakomachi     (May 2023 harvest)       
</t>
    </r>
  </si>
  <si>
    <r>
      <t xml:space="preserve">ヒマラヤの岩塩・パウダー状（サラダ・料理用）
</t>
    </r>
    <r>
      <rPr>
        <sz val="10"/>
        <rFont val="Arial"/>
        <family val="2"/>
      </rPr>
      <t>Himalayan Rock Salt (Powder)</t>
    </r>
  </si>
  <si>
    <r>
      <rPr>
        <b/>
        <sz val="10"/>
        <color indexed="19"/>
        <rFont val="ＭＳ Ｐゴシック"/>
        <family val="3"/>
      </rPr>
      <t>【年始のパーティーに！】</t>
    </r>
    <r>
      <rPr>
        <sz val="10"/>
        <color indexed="8"/>
        <rFont val="ＭＳ Ｐゴシック"/>
        <family val="3"/>
      </rPr>
      <t xml:space="preserve">
濃縮　100%レモンジュース </t>
    </r>
    <r>
      <rPr>
        <sz val="10"/>
        <color indexed="8"/>
        <rFont val="Arial"/>
        <family val="2"/>
      </rPr>
      <t>Lemon Juice</t>
    </r>
  </si>
  <si>
    <r>
      <t xml:space="preserve">大幅値引きキャンペーン！15％引き
【2022年 11月収穫米】
低農薬普通栽培・日本米 あきたこまち 
</t>
    </r>
    <r>
      <rPr>
        <b/>
        <sz val="10"/>
        <color indexed="19"/>
        <rFont val="Arial"/>
        <family val="2"/>
      </rPr>
      <t>Low Pesticide Japanese Rice Akitakomachi</t>
    </r>
  </si>
  <si>
    <r>
      <t>【イチゴ大福、みたらし団子、もう一品】　
日本米　上新粉　</t>
    </r>
    <r>
      <rPr>
        <b/>
        <sz val="10"/>
        <color indexed="19"/>
        <rFont val="Arial"/>
        <family val="2"/>
      </rPr>
      <t>Japanese Rice Powder</t>
    </r>
  </si>
  <si>
    <r>
      <rPr>
        <b/>
        <sz val="9"/>
        <color indexed="19"/>
        <rFont val="ＭＳ Ｐゴシック"/>
        <family val="3"/>
      </rPr>
      <t xml:space="preserve">【無農薬栽培！一日一匙で健康改善】
パーティーにきれいなグリーンのモリンガケーキで抹茶ケーキ風に！上新粉で団子にして草団子にも
</t>
    </r>
    <r>
      <rPr>
        <b/>
        <sz val="10"/>
        <color indexed="8"/>
        <rFont val="ＭＳ Ｐゴシック"/>
        <family val="3"/>
      </rPr>
      <t xml:space="preserve">
モリンガパウダー </t>
    </r>
    <r>
      <rPr>
        <b/>
        <sz val="10"/>
        <color indexed="8"/>
        <rFont val="Arial"/>
        <family val="2"/>
      </rPr>
      <t>Moringa Powder</t>
    </r>
  </si>
  <si>
    <r>
      <t xml:space="preserve">Allahabad Organic Agricultural Cooperative </t>
    </r>
    <r>
      <rPr>
        <b/>
        <sz val="12"/>
        <color indexed="10"/>
        <rFont val="ＭＳ Ｐゴシック"/>
        <family val="3"/>
      </rPr>
      <t xml:space="preserve"> （2024年4月2日更新)</t>
    </r>
    <r>
      <rPr>
        <b/>
        <sz val="12"/>
        <color indexed="56"/>
        <rFont val="ＭＳ Ｐゴシック"/>
        <family val="3"/>
      </rPr>
      <t xml:space="preserve">
</t>
    </r>
    <r>
      <rPr>
        <b/>
        <sz val="14"/>
        <color indexed="8"/>
        <rFont val="ＭＳ Ｐゴシック"/>
        <family val="3"/>
      </rPr>
      <t>－ 2024年4月注文表ー</t>
    </r>
  </si>
  <si>
    <t>【2023年 11月収穫米】
低農薬普通栽培・日本米 あきたこまち 
Low Pesticide Japanese Rice Akitakomachi 
(November 2023 harvest)</t>
  </si>
  <si>
    <r>
      <rPr>
        <b/>
        <sz val="11"/>
        <color indexed="10"/>
        <rFont val="メイリオ"/>
        <family val="3"/>
      </rPr>
      <t xml:space="preserve">〇合鴨農法のお米を4、5月割引キャンペーンします！健康と環境に優しい栽培方法の合鴨米をぜひお試しください。
〇&lt;冬季限定&gt;濃縮レモン・ジンジャー・ジュースは３月末で販売一旦停止とさせていただきました。来シーズンは１１月あたりからになります。
</t>
    </r>
    <r>
      <rPr>
        <b/>
        <sz val="11"/>
        <rFont val="メイリオ"/>
        <family val="3"/>
      </rPr>
      <t>〇合鴨農法米、低農薬栽培米、味噌、醤油、栄養満点モリンガパウダーなど、好評販売中です。</t>
    </r>
    <r>
      <rPr>
        <b/>
        <sz val="11"/>
        <color indexed="8"/>
        <rFont val="メイリオ"/>
        <family val="3"/>
      </rPr>
      <t xml:space="preserve">
</t>
    </r>
    <r>
      <rPr>
        <b/>
        <sz val="11"/>
        <rFont val="メイリオ"/>
        <family val="3"/>
      </rPr>
      <t>〇</t>
    </r>
    <r>
      <rPr>
        <b/>
        <sz val="11"/>
        <color indexed="10"/>
        <rFont val="メイリオ"/>
        <family val="3"/>
      </rPr>
      <t>材料高騰のため今月から味噌、醤油を5～10％ほど値上げしました。</t>
    </r>
    <r>
      <rPr>
        <b/>
        <sz val="11"/>
        <rFont val="メイリオ"/>
        <family val="3"/>
      </rPr>
      <t>　</t>
    </r>
    <r>
      <rPr>
        <b/>
        <sz val="11"/>
        <color indexed="10"/>
        <rFont val="メイリオ"/>
        <family val="3"/>
      </rPr>
      <t>　　</t>
    </r>
    <r>
      <rPr>
        <b/>
        <sz val="11"/>
        <color indexed="8"/>
        <rFont val="メイリオ"/>
        <family val="3"/>
      </rPr>
      <t xml:space="preserve">　　　　　　　　　　　　　　　　　　　　　　　　　　　　　　　　　　　　　　　　　　　　　　　　　　　　　　　　　　　　　　　　　　　　　　　　　　　　　　　　　　　　　　　　　　　　　　　　　　　　　　　　　　
</t>
    </r>
    <r>
      <rPr>
        <b/>
        <sz val="11"/>
        <rFont val="メイリオ"/>
        <family val="3"/>
      </rPr>
      <t>〇運送会社Blue Dartで基本的に発送します。</t>
    </r>
    <r>
      <rPr>
        <b/>
        <sz val="11"/>
        <color indexed="10"/>
        <rFont val="メイリオ"/>
        <family val="3"/>
      </rPr>
      <t>10,000ルピー以上お買い上げの場合</t>
    </r>
    <r>
      <rPr>
        <b/>
        <sz val="11"/>
        <rFont val="メイリオ"/>
        <family val="3"/>
      </rPr>
      <t>、引き続き北東インド以外</t>
    </r>
    <r>
      <rPr>
        <b/>
        <sz val="11"/>
        <color indexed="10"/>
        <rFont val="メイリオ"/>
        <family val="3"/>
      </rPr>
      <t>送料は無料</t>
    </r>
    <r>
      <rPr>
        <b/>
        <sz val="11"/>
        <rFont val="メイリオ"/>
        <family val="3"/>
      </rPr>
      <t>ですが、北東インド地域は半額ご負担いただきます。また運送会社の支店から２０㎞以上離れているご住所へのお届けは超過料金分をご負担いただいております</t>
    </r>
    <r>
      <rPr>
        <b/>
        <u val="single"/>
        <sz val="11"/>
        <rFont val="メイリオ"/>
        <family val="3"/>
      </rPr>
      <t>。Pin Code（郵便番号）を含むご住所をお送りいただけましたら、事前にお調べすることが可能です。</t>
    </r>
    <r>
      <rPr>
        <b/>
        <sz val="11"/>
        <color indexed="8"/>
        <rFont val="メイリオ"/>
        <family val="3"/>
      </rPr>
      <t xml:space="preserve">
〇お米を合計30kg以上お買い上げの場合、お求め安くなっております！ぜひ、お友達や職場の皆様と一緒にお米をお買い求めください。量が多くなるにつれてさらに割引がありますが、100㎏以上のお米のご注文の場合、卸売り価格規定に沿い、送料をご負担いただきますので、ご理解お願いいたします。
</t>
    </r>
    <r>
      <rPr>
        <b/>
        <sz val="11"/>
        <rFont val="メイリオ"/>
        <family val="3"/>
      </rPr>
      <t>(※割れ米は含まれませんのでご了承ください。</t>
    </r>
    <r>
      <rPr>
        <b/>
        <sz val="11"/>
        <color indexed="10"/>
        <rFont val="メイリオ"/>
        <family val="3"/>
      </rPr>
      <t>また玄米も割引対象に含められ、合鴨米の価格にRs20上乗せした価格となります</t>
    </r>
    <r>
      <rPr>
        <b/>
        <sz val="11"/>
        <rFont val="メイリオ"/>
        <family val="3"/>
      </rPr>
      <t>)　　
〇マーケティング担当は川口になります。ご注文・お問い合わせは、aoac@ashaasia.orgまでお願い致します。　　　　　</t>
    </r>
    <r>
      <rPr>
        <b/>
        <sz val="11"/>
        <color indexed="56"/>
        <rFont val="メイリオ"/>
        <family val="3"/>
      </rPr>
      <t>　　　　　　　　　　　　　　　　　　　　　　　　　　　　　　　　　　　　　　　　　　　　　　　　　　　　　　　</t>
    </r>
  </si>
  <si>
    <r>
      <rPr>
        <b/>
        <u val="single"/>
        <sz val="10"/>
        <color indexed="10"/>
        <rFont val="ＭＳ Ｐゴシック"/>
        <family val="3"/>
      </rPr>
      <t>4,5月合鴨米プロモーションキャンペーン！</t>
    </r>
    <r>
      <rPr>
        <b/>
        <sz val="10"/>
        <color indexed="19"/>
        <rFont val="ＭＳ Ｐゴシック"/>
        <family val="3"/>
      </rPr>
      <t xml:space="preserve">
【2023年 11月収穫米】
合鴨日本米 あきたこまち
Aigamo Japanese Rice Akitakomachi
(November 2023 harvest)</t>
    </r>
  </si>
  <si>
    <r>
      <rPr>
        <b/>
        <sz val="10"/>
        <color indexed="10"/>
        <rFont val="ＭＳ Ｐゴシック"/>
        <family val="3"/>
      </rPr>
      <t>プロモーション・キャンペーン割引中！</t>
    </r>
    <r>
      <rPr>
        <b/>
        <sz val="10"/>
        <color indexed="19"/>
        <rFont val="ＭＳ Ｐゴシック"/>
        <family val="3"/>
      </rPr>
      <t xml:space="preserve">
【2023年 5月収穫米】
合鴨日本米 あきたこまち
Aigamo Japanese Rice Akitakomachi
(May 2023 harvest)</t>
    </r>
  </si>
  <si>
    <r>
      <rPr>
        <sz val="10"/>
        <color indexed="10"/>
        <rFont val="ＭＳ Ｐゴシック"/>
        <family val="3"/>
      </rPr>
      <t>【2023年 11月収穫米】</t>
    </r>
    <r>
      <rPr>
        <sz val="10"/>
        <rFont val="ＭＳ Ｐゴシック"/>
        <family val="3"/>
      </rPr>
      <t xml:space="preserve">
合鴨日本米・玄米 あきたこまち
</t>
    </r>
    <r>
      <rPr>
        <sz val="10"/>
        <rFont val="Arial"/>
        <family val="2"/>
      </rPr>
      <t xml:space="preserve">Aigamo Japanese Brown Rice Akitakomachi
</t>
    </r>
  </si>
  <si>
    <r>
      <t>濃縮　レモンジンジャー　</t>
    </r>
    <r>
      <rPr>
        <sz val="10"/>
        <rFont val="Arial"/>
        <family val="2"/>
      </rPr>
      <t>Lemon Ginger</t>
    </r>
  </si>
</sst>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0;&quot;₹&quot;\ \-#,##0"/>
    <numFmt numFmtId="177" formatCode="&quot;₹&quot;\ #,##0;[Red]&quot;₹&quot;\ \-#,##0"/>
    <numFmt numFmtId="178" formatCode="&quot;₹&quot;\ #,##0.00;&quot;₹&quot;\ \-#,##0.00"/>
    <numFmt numFmtId="179" formatCode="&quot;₹&quot;\ #,##0.00;[Red]&quot;₹&quot;\ \-#,##0.00"/>
    <numFmt numFmtId="180" formatCode="_ &quot;₹&quot;\ * #,##0_ ;_ &quot;₹&quot;\ * \-#,##0_ ;_ &quot;₹&quot;\ * &quot;-&quot;_ ;_ @_ "/>
    <numFmt numFmtId="181" formatCode="_ &quot;₹&quot;\ * #,##0.00_ ;_ &quot;₹&quot;\ * \-#,##0.00_ ;_ &quot;₹&quot;\ * &quot;-&quot;??_ ;_ @_ "/>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 #,##0_);_(* \(#,##0\);_(* &quot;-&quot;_);_(@_)"/>
    <numFmt numFmtId="196" formatCode="_(&quot;$&quot;* #,##0.00_);_(&quot;$&quot;* \(#,##0.00\);_(&quot;$&quot;* &quot;-&quot;??_);_(@_)"/>
    <numFmt numFmtId="197" formatCode="_(* #,##0.00_);_(* \(#,##0.00\);_(* &quot;-&quot;??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_-[$Rs-420]* #,##0_-;_-[$Rs-420]* #,##0\-;_-[$Rs-420]* &quot;-&quot;_-;_-@_-"/>
    <numFmt numFmtId="205" formatCode="_-[$Rs-420]* #,##0.00_-;_-[$Rs-420]* #,##0.00\-;_-[$Rs-420]* &quot;-&quot;??_-;_-@_-"/>
    <numFmt numFmtId="206" formatCode="_-[$Rs-420]* #,##0.0_-;_-[$Rs-420]* #,##0.0\-;_-[$Rs-420]* &quot;-&quot;??_-;_-@_-"/>
    <numFmt numFmtId="207" formatCode="_-[$Rs-420]* #,##0_-;_-[$Rs-420]* #,##0\-;_-[$Rs-420]* &quot;-&quot;??_-;_-@_-"/>
    <numFmt numFmtId="208" formatCode="&quot;Yes&quot;;&quot;Yes&quot;;&quot;No&quot;"/>
    <numFmt numFmtId="209" formatCode="&quot;True&quot;;&quot;True&quot;;&quot;False&quot;"/>
    <numFmt numFmtId="210" formatCode="&quot;On&quot;;&quot;On&quot;;&quot;Off&quot;"/>
    <numFmt numFmtId="211" formatCode="[$€-2]\ #,##0.00_);[Red]\([$€-2]\ #,##0.00\)"/>
    <numFmt numFmtId="212" formatCode="_-[$Rs-420]\ * #,##0.00_-;\-[$Rs-420]\ * #,##0.00_-;_-[$Rs-420]\ * &quot;-&quot;??_-;_-@_-"/>
    <numFmt numFmtId="213" formatCode="[$]ggge&quot;年&quot;m&quot;月&quot;d&quot;日&quot;;@"/>
    <numFmt numFmtId="214" formatCode="[$-411]gge&quot;年&quot;m&quot;月&quot;d&quot;日&quot;;@"/>
    <numFmt numFmtId="215" formatCode="[$]gge&quot;年&quot;m&quot;月&quot;d&quot;日&quot;;@"/>
    <numFmt numFmtId="216" formatCode="0_ "/>
    <numFmt numFmtId="217" formatCode="0.000000"/>
    <numFmt numFmtId="218" formatCode="0.00000"/>
    <numFmt numFmtId="219" formatCode="0.0000"/>
    <numFmt numFmtId="220" formatCode="0.000"/>
    <numFmt numFmtId="221" formatCode="0.0"/>
    <numFmt numFmtId="222" formatCode="#,##0.0;[Red]\-#,##0.0"/>
    <numFmt numFmtId="223" formatCode="0_);[Red]\(0\)"/>
    <numFmt numFmtId="224" formatCode="0.0_);[Red]\(0.0\)"/>
    <numFmt numFmtId="225" formatCode="0.00_);[Red]\(0.00\)"/>
    <numFmt numFmtId="226" formatCode="0.000_);[Red]\(0.000\)"/>
    <numFmt numFmtId="227" formatCode="0.0000_);[Red]\(0.0000\)"/>
    <numFmt numFmtId="228" formatCode="0.00000_);[Red]\(0.00000\)"/>
    <numFmt numFmtId="229" formatCode="[$]ggge&quot;年&quot;m&quot;月&quot;d&quot;日&quot;;@"/>
    <numFmt numFmtId="230" formatCode="[$]gge&quot;年&quot;m&quot;月&quot;d&quot;日&quot;;@"/>
  </numFmts>
  <fonts count="121">
    <font>
      <sz val="11"/>
      <name val="ＭＳ Ｐゴシック"/>
      <family val="3"/>
    </font>
    <font>
      <sz val="11"/>
      <color indexed="8"/>
      <name val="ＭＳ Ｐゴシック"/>
      <family val="3"/>
    </font>
    <font>
      <sz val="6"/>
      <name val="ＭＳ Ｐゴシック"/>
      <family val="3"/>
    </font>
    <font>
      <b/>
      <sz val="10.5"/>
      <name val="ＭＳ Ｐゴシック"/>
      <family val="3"/>
    </font>
    <font>
      <b/>
      <sz val="11"/>
      <name val="ＭＳ Ｐゴシック"/>
      <family val="3"/>
    </font>
    <font>
      <sz val="10.5"/>
      <name val="ＭＳ Ｐゴシック"/>
      <family val="3"/>
    </font>
    <font>
      <sz val="10"/>
      <name val="ＭＳ Ｐゴシック"/>
      <family val="3"/>
    </font>
    <font>
      <sz val="11"/>
      <name val="Arial"/>
      <family val="2"/>
    </font>
    <font>
      <b/>
      <sz val="10"/>
      <name val="Arial"/>
      <family val="2"/>
    </font>
    <font>
      <b/>
      <sz val="10"/>
      <name val="ＭＳ Ｐゴシック"/>
      <family val="3"/>
    </font>
    <font>
      <b/>
      <sz val="11"/>
      <name val="Arial"/>
      <family val="2"/>
    </font>
    <font>
      <sz val="10"/>
      <name val="Arial"/>
      <family val="2"/>
    </font>
    <font>
      <b/>
      <sz val="10.5"/>
      <name val="Arial"/>
      <family val="2"/>
    </font>
    <font>
      <sz val="10.5"/>
      <name val="Arial"/>
      <family val="2"/>
    </font>
    <font>
      <b/>
      <u val="single"/>
      <sz val="11"/>
      <name val="Arial"/>
      <family val="2"/>
    </font>
    <font>
      <b/>
      <u val="single"/>
      <sz val="11"/>
      <name val="ＭＳ Ｐゴシック"/>
      <family val="3"/>
    </font>
    <font>
      <b/>
      <sz val="12"/>
      <color indexed="10"/>
      <name val="ＭＳ Ｐゴシック"/>
      <family val="3"/>
    </font>
    <font>
      <sz val="9"/>
      <name val="ＭＳ Ｐゴシック"/>
      <family val="3"/>
    </font>
    <font>
      <b/>
      <sz val="16"/>
      <color indexed="8"/>
      <name val="メイリオ"/>
      <family val="3"/>
    </font>
    <font>
      <b/>
      <sz val="12"/>
      <color indexed="56"/>
      <name val="ＭＳ Ｐゴシック"/>
      <family val="3"/>
    </font>
    <font>
      <sz val="10"/>
      <color indexed="8"/>
      <name val="Arial"/>
      <family val="2"/>
    </font>
    <font>
      <b/>
      <u val="double"/>
      <sz val="12"/>
      <color indexed="10"/>
      <name val="メイリオ"/>
      <family val="3"/>
    </font>
    <font>
      <b/>
      <sz val="8"/>
      <name val="Arial"/>
      <family val="2"/>
    </font>
    <font>
      <b/>
      <sz val="11"/>
      <color indexed="8"/>
      <name val="メイリオ"/>
      <family val="3"/>
    </font>
    <font>
      <sz val="9"/>
      <name val="Arial"/>
      <family val="2"/>
    </font>
    <font>
      <sz val="10"/>
      <color indexed="8"/>
      <name val="ＭＳ Ｐゴシック"/>
      <family val="3"/>
    </font>
    <font>
      <sz val="10"/>
      <color indexed="21"/>
      <name val="ＭＳ Ｐゴシック"/>
      <family val="3"/>
    </font>
    <font>
      <sz val="10"/>
      <color indexed="10"/>
      <name val="ＭＳ Ｐゴシック"/>
      <family val="3"/>
    </font>
    <font>
      <b/>
      <sz val="11"/>
      <color indexed="56"/>
      <name val="メイリオ"/>
      <family val="3"/>
    </font>
    <font>
      <b/>
      <sz val="14"/>
      <color indexed="8"/>
      <name val="ＭＳ Ｐゴシック"/>
      <family val="3"/>
    </font>
    <font>
      <b/>
      <sz val="10"/>
      <color indexed="8"/>
      <name val="ＭＳ Ｐゴシック"/>
      <family val="3"/>
    </font>
    <font>
      <b/>
      <sz val="10"/>
      <color indexed="8"/>
      <name val="Arial"/>
      <family val="2"/>
    </font>
    <font>
      <b/>
      <sz val="14"/>
      <name val="ＭＳ Ｐゴシック"/>
      <family val="3"/>
    </font>
    <font>
      <b/>
      <sz val="11"/>
      <color indexed="10"/>
      <name val="ＭＳ Ｐゴシック"/>
      <family val="3"/>
    </font>
    <font>
      <b/>
      <sz val="12"/>
      <name val="ＭＳ Ｐゴシック"/>
      <family val="3"/>
    </font>
    <font>
      <sz val="11"/>
      <name val="ＭＳ ゴシック"/>
      <family val="3"/>
    </font>
    <font>
      <b/>
      <sz val="9"/>
      <color indexed="8"/>
      <name val="ＭＳ Ｐゴシック"/>
      <family val="3"/>
    </font>
    <font>
      <b/>
      <sz val="11"/>
      <color indexed="10"/>
      <name val="メイリオ"/>
      <family val="3"/>
    </font>
    <font>
      <b/>
      <sz val="11"/>
      <name val="メイリオ"/>
      <family val="3"/>
    </font>
    <font>
      <b/>
      <u val="single"/>
      <sz val="11"/>
      <name val="Yu Gothic"/>
      <family val="3"/>
    </font>
    <font>
      <b/>
      <u val="single"/>
      <sz val="11"/>
      <name val="メイリオ"/>
      <family val="3"/>
    </font>
    <font>
      <sz val="10"/>
      <color indexed="10"/>
      <name val="Arial"/>
      <family val="2"/>
    </font>
    <font>
      <b/>
      <sz val="10"/>
      <color indexed="10"/>
      <name val="ＭＳ Ｐゴシック"/>
      <family val="3"/>
    </font>
    <font>
      <b/>
      <sz val="9"/>
      <color indexed="10"/>
      <name val="ＭＳ Ｐゴシック"/>
      <family val="3"/>
    </font>
    <font>
      <b/>
      <sz val="10"/>
      <color indexed="19"/>
      <name val="ＭＳ Ｐゴシック"/>
      <family val="3"/>
    </font>
    <font>
      <b/>
      <sz val="10"/>
      <color indexed="19"/>
      <name val="Arial"/>
      <family val="2"/>
    </font>
    <font>
      <b/>
      <sz val="10"/>
      <color indexed="19"/>
      <name val="ＭＳ ゴシック"/>
      <family val="3"/>
    </font>
    <font>
      <b/>
      <sz val="9"/>
      <color indexed="53"/>
      <name val="ＭＳ Ｐゴシック"/>
      <family val="3"/>
    </font>
    <font>
      <b/>
      <sz val="9"/>
      <color indexed="19"/>
      <name val="ＭＳ Ｐゴシック"/>
      <family val="3"/>
    </font>
    <font>
      <b/>
      <u val="single"/>
      <sz val="10"/>
      <color indexed="10"/>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3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1"/>
      <color indexed="8"/>
      <name val="Arial"/>
      <family val="2"/>
    </font>
    <font>
      <sz val="9"/>
      <color indexed="8"/>
      <name val="ＭＳ Ｐゴシック"/>
      <family val="3"/>
    </font>
    <font>
      <b/>
      <sz val="11"/>
      <color indexed="8"/>
      <name val="Arial"/>
      <family val="2"/>
    </font>
    <font>
      <b/>
      <u val="single"/>
      <sz val="11"/>
      <color indexed="10"/>
      <name val="ＭＳ Ｐゴシック"/>
      <family val="3"/>
    </font>
    <font>
      <u val="single"/>
      <sz val="14"/>
      <color indexed="39"/>
      <name val="ＭＳ Ｐゴシック"/>
      <family val="3"/>
    </font>
    <font>
      <b/>
      <sz val="10"/>
      <color indexed="10"/>
      <name val="Arial"/>
      <family val="2"/>
    </font>
    <font>
      <sz val="11"/>
      <color indexed="19"/>
      <name val="Arial"/>
      <family val="2"/>
    </font>
    <font>
      <b/>
      <sz val="11"/>
      <color indexed="19"/>
      <name val="Arial"/>
      <family val="2"/>
    </font>
    <font>
      <b/>
      <sz val="11"/>
      <color indexed="10"/>
      <name val="Arial"/>
      <family val="2"/>
    </font>
    <font>
      <sz val="11"/>
      <color indexed="10"/>
      <name val="Arial"/>
      <family val="2"/>
    </font>
    <font>
      <sz val="9"/>
      <color indexed="19"/>
      <name val="ＭＳ Ｐゴシック"/>
      <family val="3"/>
    </font>
    <font>
      <sz val="10.5"/>
      <color indexed="8"/>
      <name val="Calibri"/>
      <family val="2"/>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Arial"/>
      <family val="2"/>
    </font>
    <font>
      <sz val="9"/>
      <color theme="1"/>
      <name val="ＭＳ Ｐゴシック"/>
      <family val="3"/>
    </font>
    <font>
      <sz val="11"/>
      <color rgb="FFC00000"/>
      <name val="ＭＳ Ｐゴシック"/>
      <family val="3"/>
    </font>
    <font>
      <b/>
      <sz val="11"/>
      <color rgb="FFC00000"/>
      <name val="ＭＳ Ｐゴシック"/>
      <family val="3"/>
    </font>
    <font>
      <b/>
      <sz val="11"/>
      <color theme="1"/>
      <name val="Arial"/>
      <family val="2"/>
    </font>
    <font>
      <b/>
      <u val="single"/>
      <sz val="11"/>
      <color rgb="FFFF0000"/>
      <name val="ＭＳ Ｐゴシック"/>
      <family val="3"/>
    </font>
    <font>
      <sz val="10"/>
      <color theme="1"/>
      <name val="ＭＳ Ｐゴシック"/>
      <family val="3"/>
    </font>
    <font>
      <u val="single"/>
      <sz val="14"/>
      <color theme="10"/>
      <name val="ＭＳ Ｐゴシック"/>
      <family val="3"/>
    </font>
    <font>
      <b/>
      <sz val="10"/>
      <color rgb="FFFF0000"/>
      <name val="Arial"/>
      <family val="2"/>
    </font>
    <font>
      <b/>
      <sz val="10"/>
      <color theme="5"/>
      <name val="Arial"/>
      <family val="2"/>
    </font>
    <font>
      <sz val="11"/>
      <color theme="5" tint="-0.24997000396251678"/>
      <name val="Arial"/>
      <family val="2"/>
    </font>
    <font>
      <b/>
      <sz val="11"/>
      <color theme="5" tint="-0.24997000396251678"/>
      <name val="Arial"/>
      <family val="2"/>
    </font>
    <font>
      <b/>
      <sz val="10"/>
      <color theme="5" tint="-0.24997000396251678"/>
      <name val="ＭＳ Ｐゴシック"/>
      <family val="3"/>
    </font>
    <font>
      <sz val="9"/>
      <color theme="5" tint="-0.24997000396251678"/>
      <name val="ＭＳ Ｐゴシック"/>
      <family val="3"/>
    </font>
    <font>
      <b/>
      <sz val="10"/>
      <color theme="1"/>
      <name val="ＭＳ Ｐゴシック"/>
      <family val="3"/>
    </font>
    <font>
      <b/>
      <sz val="9"/>
      <color theme="1"/>
      <name val="ＭＳ Ｐゴシック"/>
      <family val="3"/>
    </font>
    <font>
      <b/>
      <sz val="10"/>
      <color theme="5"/>
      <name val="ＭＳ Ｐゴシック"/>
      <family val="3"/>
    </font>
    <font>
      <b/>
      <sz val="12"/>
      <name val="Cambria"/>
      <family val="3"/>
    </font>
    <font>
      <sz val="11"/>
      <name val="Cambria"/>
      <family val="3"/>
    </font>
    <font>
      <b/>
      <sz val="11"/>
      <color rgb="FFFF0000"/>
      <name val="Arial"/>
      <family val="2"/>
    </font>
    <font>
      <sz val="11"/>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0"/>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top/>
      <bottom style="medium"/>
    </border>
    <border>
      <left style="thin"/>
      <right/>
      <top style="thin"/>
      <bottom style="thin"/>
    </border>
    <border>
      <left/>
      <right style="medium"/>
      <top style="thin"/>
      <bottom style="thin"/>
    </border>
    <border>
      <left/>
      <right/>
      <top/>
      <bottom style="medium"/>
    </border>
    <border>
      <left/>
      <right style="medium"/>
      <top/>
      <bottom style="medium"/>
    </border>
    <border>
      <left style="medium"/>
      <right style="thin"/>
      <top style="thin"/>
      <bottom style="thin"/>
    </border>
    <border>
      <left style="thin"/>
      <right/>
      <top style="thin"/>
      <bottom/>
    </border>
    <border>
      <left style="thin"/>
      <right/>
      <top/>
      <bottom style="thin"/>
    </border>
    <border>
      <left style="thin"/>
      <right style="medium"/>
      <top style="medium"/>
      <bottom style="medium"/>
    </border>
    <border>
      <left/>
      <right style="medium"/>
      <top style="medium"/>
      <bottom style="medium"/>
    </border>
    <border>
      <left style="medium"/>
      <right style="medium"/>
      <top style="thin"/>
      <bottom style="thin"/>
    </border>
    <border>
      <left style="thin"/>
      <right style="thin"/>
      <top style="thin"/>
      <bottom style="medium"/>
    </border>
    <border>
      <left style="thin"/>
      <right/>
      <top style="thin"/>
      <bottom style="medium"/>
    </border>
    <border>
      <left style="medium"/>
      <right style="medium"/>
      <top>
        <color indexed="63"/>
      </top>
      <bottom style="medium"/>
    </border>
    <border>
      <left style="medium"/>
      <right/>
      <top style="thin"/>
      <bottom style="thin"/>
    </border>
    <border>
      <left>
        <color indexed="63"/>
      </left>
      <right style="thin"/>
      <top>
        <color indexed="63"/>
      </top>
      <bottom style="thin"/>
    </border>
    <border>
      <left>
        <color indexed="63"/>
      </left>
      <right style="medium"/>
      <top>
        <color indexed="63"/>
      </top>
      <bottom style="thin"/>
    </border>
    <border>
      <left style="medium"/>
      <right style="medium"/>
      <top style="thin"/>
      <bottom style="medium"/>
    </border>
    <border>
      <left>
        <color indexed="63"/>
      </left>
      <right style="thin"/>
      <top style="thin"/>
      <bottom>
        <color indexed="63"/>
      </bottom>
    </border>
    <border>
      <left style="medium"/>
      <right/>
      <top>
        <color indexed="63"/>
      </top>
      <bottom style="thin"/>
    </border>
    <border>
      <left style="medium"/>
      <right style="medium"/>
      <top style="medium"/>
      <bottom style="thin"/>
    </border>
    <border>
      <left style="medium"/>
      <right/>
      <top style="medium"/>
      <bottom style="thin"/>
    </border>
    <border>
      <left style="medium"/>
      <right>
        <color indexed="63"/>
      </right>
      <top style="thin"/>
      <bottom>
        <color indexed="63"/>
      </bottom>
    </border>
    <border>
      <left style="medium"/>
      <right>
        <color indexed="63"/>
      </right>
      <top style="thin"/>
      <bottom style="medium"/>
    </border>
    <border>
      <left>
        <color indexed="63"/>
      </left>
      <right style="thin"/>
      <top style="thin"/>
      <bottom style="medium"/>
    </border>
    <border>
      <left style="thin"/>
      <right style="thin"/>
      <top style="medium"/>
      <bottom style="medium"/>
    </border>
    <border>
      <left style="thin"/>
      <right/>
      <top style="medium"/>
      <bottom style="medium"/>
    </border>
    <border>
      <left>
        <color indexed="63"/>
      </left>
      <right style="thin"/>
      <top style="thin"/>
      <bottom style="thin"/>
    </border>
    <border>
      <left/>
      <right/>
      <top style="thin"/>
      <bottom style="thin"/>
    </border>
    <border>
      <left>
        <color indexed="63"/>
      </left>
      <right style="thin"/>
      <top style="medium"/>
      <bottom style="medium"/>
    </border>
    <border>
      <left/>
      <right style="medium"/>
      <top style="medium"/>
      <bottom style="thin"/>
    </border>
    <border>
      <left>
        <color indexed="63"/>
      </left>
      <right style="thin"/>
      <top>
        <color indexed="63"/>
      </top>
      <bottom style="medium"/>
    </border>
    <border>
      <left>
        <color indexed="63"/>
      </left>
      <right style="thin"/>
      <top>
        <color indexed="63"/>
      </top>
      <bottom/>
    </border>
    <border>
      <left style="medium"/>
      <right style="medium"/>
      <top/>
      <bottom/>
    </border>
    <border diagonalUp="1">
      <left style="medium"/>
      <right style="medium"/>
      <top style="thin"/>
      <bottom style="thin"/>
      <diagonal style="thin"/>
    </border>
    <border>
      <left/>
      <right style="medium"/>
      <top style="thin"/>
      <bottom/>
    </border>
    <border>
      <left>
        <color indexed="63"/>
      </left>
      <right style="medium"/>
      <top style="thin"/>
      <bottom style="medium"/>
    </border>
    <border>
      <left style="medium"/>
      <right style="medium"/>
      <top>
        <color indexed="63"/>
      </top>
      <bottom style="thin"/>
    </border>
    <border>
      <left style="thin"/>
      <right style="thin"/>
      <top style="thin"/>
      <bottom style="thin"/>
    </border>
    <border>
      <left style="medium"/>
      <right style="medium"/>
      <top style="thin"/>
      <bottom/>
    </border>
    <border>
      <left style="thin"/>
      <right style="thin"/>
      <top style="thin"/>
      <bottom/>
    </border>
    <border>
      <left style="thin"/>
      <right/>
      <top>
        <color indexed="63"/>
      </top>
      <bottom/>
    </border>
    <border>
      <left style="thin"/>
      <right style="medium"/>
      <top style="thin"/>
      <bottom style="medium"/>
    </border>
    <border>
      <left>
        <color indexed="63"/>
      </left>
      <right style="medium"/>
      <top>
        <color indexed="63"/>
      </top>
      <bottom>
        <color indexed="63"/>
      </bottom>
    </border>
    <border>
      <left style="thin"/>
      <right style="thin"/>
      <top>
        <color indexed="63"/>
      </top>
      <bottom style="thin"/>
    </border>
    <border>
      <left>
        <color indexed="63"/>
      </left>
      <right style="thin"/>
      <top style="medium"/>
      <bottom style="thin"/>
    </border>
    <border>
      <left style="thin"/>
      <right style="thin"/>
      <top style="medium"/>
      <bottom style="thin"/>
    </border>
    <border>
      <left style="thin"/>
      <right/>
      <top style="medium"/>
      <bottom style="thin"/>
    </border>
    <border>
      <left style="medium"/>
      <right style="medium"/>
      <top style="medium"/>
      <bottom/>
    </border>
    <border>
      <left>
        <color indexed="63"/>
      </left>
      <right style="medium"/>
      <top style="medium"/>
      <bottom>
        <color indexed="63"/>
      </bottom>
    </border>
    <border>
      <left style="medium"/>
      <right/>
      <top>
        <color indexed="63"/>
      </top>
      <bottom style="medium"/>
    </border>
    <border>
      <left style="thin"/>
      <right style="medium"/>
      <top style="thin"/>
      <bottom style="thin"/>
    </border>
    <border>
      <left style="medium"/>
      <right/>
      <top style="medium"/>
      <bottom style="medium"/>
    </border>
    <border>
      <left style="medium"/>
      <right style="thin"/>
      <top style="thin"/>
      <bottom>
        <color indexed="63"/>
      </bottom>
    </border>
    <border>
      <left style="medium"/>
      <right style="thin"/>
      <top>
        <color indexed="63"/>
      </top>
      <bottom style="thin"/>
    </border>
    <border>
      <left/>
      <right/>
      <top style="thin"/>
      <bottom/>
    </border>
    <border>
      <left/>
      <right/>
      <top/>
      <bottom style="thin"/>
    </border>
    <border>
      <left/>
      <right/>
      <top style="medium"/>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0" borderId="0" applyNumberFormat="0" applyFill="0" applyBorder="0" applyAlignment="0" applyProtection="0"/>
    <xf numFmtId="0" fontId="84" fillId="26" borderId="1" applyNumberFormat="0" applyAlignment="0" applyProtection="0"/>
    <xf numFmtId="0" fontId="85" fillId="27" borderId="0" applyNumberFormat="0" applyBorder="0" applyAlignment="0" applyProtection="0"/>
    <xf numFmtId="9" fontId="0" fillId="0" borderId="0" applyFont="0" applyFill="0" applyBorder="0" applyAlignment="0" applyProtection="0"/>
    <xf numFmtId="0" fontId="86" fillId="0" borderId="0" applyNumberFormat="0" applyFill="0" applyBorder="0" applyAlignment="0" applyProtection="0"/>
    <xf numFmtId="0" fontId="0" fillId="28" borderId="2" applyNumberFormat="0" applyFont="0" applyAlignment="0" applyProtection="0"/>
    <xf numFmtId="0" fontId="87" fillId="0" borderId="3" applyNumberFormat="0" applyFill="0" applyAlignment="0" applyProtection="0"/>
    <xf numFmtId="0" fontId="88" fillId="29" borderId="0" applyNumberFormat="0" applyBorder="0" applyAlignment="0" applyProtection="0"/>
    <xf numFmtId="0" fontId="89" fillId="30" borderId="4" applyNumberFormat="0" applyAlignment="0" applyProtection="0"/>
    <xf numFmtId="0" fontId="9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1" fillId="0" borderId="5" applyNumberFormat="0" applyFill="0" applyAlignment="0" applyProtection="0"/>
    <xf numFmtId="0" fontId="92" fillId="0" borderId="6" applyNumberFormat="0" applyFill="0" applyAlignment="0" applyProtection="0"/>
    <xf numFmtId="0" fontId="93" fillId="0" borderId="7" applyNumberFormat="0" applyFill="0" applyAlignment="0" applyProtection="0"/>
    <xf numFmtId="0" fontId="93" fillId="0" borderId="0" applyNumberFormat="0" applyFill="0" applyBorder="0" applyAlignment="0" applyProtection="0"/>
    <xf numFmtId="0" fontId="94" fillId="0" borderId="8" applyNumberFormat="0" applyFill="0" applyAlignment="0" applyProtection="0"/>
    <xf numFmtId="0" fontId="95" fillId="30" borderId="9" applyNumberFormat="0" applyAlignment="0" applyProtection="0"/>
    <xf numFmtId="0" fontId="9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7" fillId="31" borderId="4" applyNumberFormat="0" applyAlignment="0" applyProtection="0"/>
    <xf numFmtId="0" fontId="98" fillId="0" borderId="0" applyNumberFormat="0" applyFill="0" applyBorder="0" applyAlignment="0" applyProtection="0"/>
    <xf numFmtId="0" fontId="99" fillId="32" borderId="0" applyNumberFormat="0" applyBorder="0" applyAlignment="0" applyProtection="0"/>
  </cellStyleXfs>
  <cellXfs count="295">
    <xf numFmtId="0" fontId="0" fillId="0" borderId="0" xfId="0" applyAlignment="1">
      <alignment vertical="center"/>
    </xf>
    <xf numFmtId="0" fontId="0" fillId="0" borderId="0" xfId="0" applyAlignment="1">
      <alignment horizontal="center" vertical="center"/>
    </xf>
    <xf numFmtId="0" fontId="4" fillId="0" borderId="0" xfId="0" applyFont="1" applyAlignment="1">
      <alignment vertical="center"/>
    </xf>
    <xf numFmtId="0" fontId="0" fillId="0" borderId="0" xfId="0" applyAlignment="1">
      <alignment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7" fillId="0" borderId="0" xfId="0" applyFont="1" applyAlignment="1">
      <alignment horizontal="right" vertical="center"/>
    </xf>
    <xf numFmtId="0" fontId="7" fillId="0" borderId="0" xfId="0" applyFont="1" applyAlignment="1">
      <alignment vertical="center"/>
    </xf>
    <xf numFmtId="49" fontId="7" fillId="0" borderId="0" xfId="0" applyNumberFormat="1" applyFont="1" applyAlignment="1">
      <alignment vertical="center"/>
    </xf>
    <xf numFmtId="0" fontId="7" fillId="0" borderId="0" xfId="0" applyFont="1" applyAlignment="1">
      <alignment vertical="center" wrapText="1"/>
    </xf>
    <xf numFmtId="0" fontId="7" fillId="0" borderId="0" xfId="0" applyFont="1" applyAlignment="1">
      <alignment horizontal="center" vertical="center"/>
    </xf>
    <xf numFmtId="204" fontId="100" fillId="0" borderId="12" xfId="0" applyNumberFormat="1" applyFont="1" applyFill="1" applyBorder="1" applyAlignment="1">
      <alignment horizontal="center" vertical="center"/>
    </xf>
    <xf numFmtId="0" fontId="101" fillId="0" borderId="13" xfId="0" applyFont="1" applyBorder="1" applyAlignment="1">
      <alignment vertical="center" wrapText="1" shrinkToFit="1"/>
    </xf>
    <xf numFmtId="0" fontId="10" fillId="0" borderId="0" xfId="0" applyFont="1" applyAlignment="1">
      <alignment vertical="center"/>
    </xf>
    <xf numFmtId="207" fontId="4" fillId="0" borderId="0" xfId="0" applyNumberFormat="1" applyFont="1" applyAlignment="1">
      <alignment vertical="center"/>
    </xf>
    <xf numFmtId="0" fontId="11" fillId="0" borderId="0" xfId="0" applyFont="1" applyBorder="1" applyAlignment="1">
      <alignment vertical="center"/>
    </xf>
    <xf numFmtId="0" fontId="11" fillId="0" borderId="0" xfId="0" applyFont="1" applyAlignment="1">
      <alignment vertical="center" wrapText="1"/>
    </xf>
    <xf numFmtId="0" fontId="10" fillId="0" borderId="14" xfId="0" applyFont="1" applyBorder="1" applyAlignment="1">
      <alignment horizontal="left" wrapText="1"/>
    </xf>
    <xf numFmtId="0" fontId="4" fillId="0" borderId="14" xfId="0" applyFont="1" applyBorder="1" applyAlignment="1">
      <alignment horizontal="left"/>
    </xf>
    <xf numFmtId="0" fontId="7" fillId="0" borderId="14"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horizontal="left"/>
    </xf>
    <xf numFmtId="0" fontId="102" fillId="0" borderId="0" xfId="0" applyFont="1" applyAlignment="1">
      <alignment vertical="center"/>
    </xf>
    <xf numFmtId="207" fontId="103" fillId="0" borderId="0" xfId="0" applyNumberFormat="1" applyFont="1" applyAlignment="1">
      <alignment vertical="center"/>
    </xf>
    <xf numFmtId="0" fontId="103" fillId="0" borderId="0" xfId="0" applyFont="1" applyAlignment="1">
      <alignment vertical="center"/>
    </xf>
    <xf numFmtId="204" fontId="100" fillId="0" borderId="17" xfId="0" applyNumberFormat="1" applyFont="1" applyFill="1" applyBorder="1" applyAlignment="1">
      <alignment horizontal="center" vertical="center"/>
    </xf>
    <xf numFmtId="0" fontId="4" fillId="0" borderId="0" xfId="0" applyFont="1" applyAlignment="1">
      <alignment vertical="center"/>
    </xf>
    <xf numFmtId="204" fontId="100" fillId="0" borderId="18" xfId="0" applyNumberFormat="1" applyFont="1" applyFill="1" applyBorder="1" applyAlignment="1">
      <alignment horizontal="center" vertical="center"/>
    </xf>
    <xf numFmtId="0" fontId="9" fillId="0" borderId="0" xfId="0" applyFont="1" applyBorder="1" applyAlignment="1">
      <alignment vertical="center" wrapText="1"/>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204" fontId="104" fillId="0" borderId="21" xfId="0" applyNumberFormat="1" applyFont="1" applyFill="1" applyBorder="1" applyAlignment="1">
      <alignment horizontal="center" vertical="center"/>
    </xf>
    <xf numFmtId="0" fontId="15" fillId="0" borderId="0" xfId="0" applyFont="1" applyAlignment="1">
      <alignment vertical="center"/>
    </xf>
    <xf numFmtId="204" fontId="7" fillId="0" borderId="12" xfId="0" applyNumberFormat="1" applyFont="1" applyFill="1" applyBorder="1" applyAlignment="1">
      <alignment horizontal="center" vertical="center"/>
    </xf>
    <xf numFmtId="204" fontId="7" fillId="0" borderId="22" xfId="0" applyNumberFormat="1" applyFont="1" applyFill="1" applyBorder="1" applyAlignment="1">
      <alignment horizontal="center" vertical="center"/>
    </xf>
    <xf numFmtId="204" fontId="100" fillId="0" borderId="23" xfId="0" applyNumberFormat="1" applyFont="1" applyFill="1" applyBorder="1" applyAlignment="1">
      <alignment horizontal="center" vertical="center"/>
    </xf>
    <xf numFmtId="0" fontId="12" fillId="0" borderId="24" xfId="0" applyFont="1" applyFill="1" applyBorder="1" applyAlignment="1">
      <alignment horizontal="center" vertical="center" wrapText="1"/>
    </xf>
    <xf numFmtId="204" fontId="104" fillId="0" borderId="25" xfId="0" applyNumberFormat="1" applyFont="1" applyFill="1" applyBorder="1" applyAlignment="1">
      <alignment horizontal="center" vertical="center"/>
    </xf>
    <xf numFmtId="0" fontId="100" fillId="0" borderId="26" xfId="0" applyFont="1" applyFill="1" applyBorder="1" applyAlignment="1">
      <alignment horizontal="center" vertical="center"/>
    </xf>
    <xf numFmtId="0" fontId="101" fillId="0" borderId="27" xfId="0" applyFont="1" applyBorder="1" applyAlignment="1">
      <alignment vertical="center" wrapText="1" shrinkToFit="1"/>
    </xf>
    <xf numFmtId="0" fontId="17" fillId="0" borderId="27" xfId="0" applyFont="1" applyBorder="1" applyAlignment="1">
      <alignment horizontal="left" vertical="center" wrapText="1" shrinkToFit="1"/>
    </xf>
    <xf numFmtId="204" fontId="104" fillId="0" borderId="28" xfId="0" applyNumberFormat="1" applyFont="1" applyFill="1" applyBorder="1" applyAlignment="1">
      <alignment horizontal="center" vertical="center"/>
    </xf>
    <xf numFmtId="0" fontId="100" fillId="0" borderId="29" xfId="0" applyFont="1" applyFill="1" applyBorder="1" applyAlignment="1">
      <alignment horizontal="center" vertical="center"/>
    </xf>
    <xf numFmtId="204" fontId="104" fillId="0" borderId="30" xfId="0" applyNumberFormat="1" applyFont="1" applyFill="1" applyBorder="1" applyAlignment="1">
      <alignment horizontal="center" vertical="center"/>
    </xf>
    <xf numFmtId="0" fontId="105" fillId="0" borderId="0" xfId="0" applyFont="1" applyAlignment="1">
      <alignment horizontal="left" vertical="center"/>
    </xf>
    <xf numFmtId="204" fontId="104" fillId="0" borderId="31" xfId="0" applyNumberFormat="1" applyFont="1" applyFill="1" applyBorder="1" applyAlignment="1">
      <alignment horizontal="center" vertical="center"/>
    </xf>
    <xf numFmtId="0" fontId="101" fillId="0" borderId="20" xfId="0" applyFont="1" applyBorder="1" applyAlignment="1">
      <alignment vertical="center" wrapText="1" shrinkToFit="1"/>
    </xf>
    <xf numFmtId="0" fontId="7" fillId="0" borderId="0" xfId="0" applyFont="1" applyAlignment="1">
      <alignment vertical="center"/>
    </xf>
    <xf numFmtId="204" fontId="104" fillId="0" borderId="32" xfId="0" applyNumberFormat="1" applyFont="1" applyFill="1" applyBorder="1" applyAlignment="1">
      <alignment horizontal="center" vertical="center"/>
    </xf>
    <xf numFmtId="204" fontId="104" fillId="0" borderId="33" xfId="0" applyNumberFormat="1" applyFont="1" applyFill="1" applyBorder="1" applyAlignment="1">
      <alignment horizontal="center" vertical="center"/>
    </xf>
    <xf numFmtId="204" fontId="104" fillId="0" borderId="34" xfId="0" applyNumberFormat="1" applyFont="1" applyFill="1" applyBorder="1" applyAlignment="1">
      <alignment horizontal="center" vertical="center"/>
    </xf>
    <xf numFmtId="0" fontId="7" fillId="0" borderId="35" xfId="0" applyFont="1" applyFill="1" applyBorder="1" applyAlignment="1">
      <alignment horizontal="center" vertical="center"/>
    </xf>
    <xf numFmtId="0" fontId="6" fillId="0" borderId="28" xfId="0" applyFont="1" applyFill="1" applyBorder="1" applyAlignment="1">
      <alignment vertical="center" wrapText="1"/>
    </xf>
    <xf numFmtId="204" fontId="100" fillId="0" borderId="36" xfId="0" applyNumberFormat="1" applyFont="1" applyFill="1" applyBorder="1" applyAlignment="1">
      <alignment horizontal="center" vertical="center"/>
    </xf>
    <xf numFmtId="204" fontId="100" fillId="0" borderId="37" xfId="0" applyNumberFormat="1" applyFont="1" applyFill="1" applyBorder="1" applyAlignment="1">
      <alignment horizontal="center" vertical="center"/>
    </xf>
    <xf numFmtId="204" fontId="104" fillId="0" borderId="10" xfId="0" applyNumberFormat="1" applyFont="1" applyFill="1" applyBorder="1" applyAlignment="1">
      <alignment horizontal="center" vertical="center"/>
    </xf>
    <xf numFmtId="0" fontId="7" fillId="0" borderId="38" xfId="0" applyFont="1" applyFill="1" applyBorder="1" applyAlignment="1">
      <alignment horizontal="center" vertical="center"/>
    </xf>
    <xf numFmtId="0" fontId="7" fillId="0" borderId="39" xfId="0" applyFont="1" applyFill="1" applyBorder="1" applyAlignment="1">
      <alignment horizontal="center" vertical="center"/>
    </xf>
    <xf numFmtId="0" fontId="100" fillId="0" borderId="40" xfId="0" applyFont="1" applyFill="1" applyBorder="1" applyAlignment="1">
      <alignment horizontal="center" vertical="center"/>
    </xf>
    <xf numFmtId="0" fontId="106" fillId="0" borderId="41" xfId="0" applyFont="1" applyFill="1" applyBorder="1" applyAlignment="1">
      <alignment vertical="center" wrapText="1"/>
    </xf>
    <xf numFmtId="0" fontId="12" fillId="0" borderId="42" xfId="0" applyFont="1" applyFill="1" applyBorder="1" applyAlignment="1">
      <alignment horizontal="center" vertical="center" wrapText="1"/>
    </xf>
    <xf numFmtId="0" fontId="100" fillId="0" borderId="38" xfId="0" applyFont="1" applyFill="1" applyBorder="1" applyAlignment="1">
      <alignment horizontal="center" vertical="center"/>
    </xf>
    <xf numFmtId="0" fontId="100" fillId="0" borderId="43" xfId="0" applyFont="1" applyFill="1" applyBorder="1" applyAlignment="1">
      <alignment horizontal="center" vertical="center"/>
    </xf>
    <xf numFmtId="0" fontId="100" fillId="0" borderId="35" xfId="0" applyFont="1" applyFill="1" applyBorder="1" applyAlignment="1">
      <alignment horizontal="center" vertical="center"/>
    </xf>
    <xf numFmtId="0" fontId="12" fillId="0" borderId="10" xfId="0" applyFont="1" applyFill="1" applyBorder="1" applyAlignment="1">
      <alignment horizontal="left" vertical="center" wrapText="1"/>
    </xf>
    <xf numFmtId="0" fontId="106" fillId="0" borderId="44" xfId="0" applyFont="1" applyFill="1" applyBorder="1" applyAlignment="1">
      <alignment vertical="center" wrapText="1"/>
    </xf>
    <xf numFmtId="0" fontId="106" fillId="0" borderId="21" xfId="0" applyFont="1" applyFill="1" applyBorder="1" applyAlignment="1">
      <alignment vertical="center" wrapText="1"/>
    </xf>
    <xf numFmtId="0" fontId="10" fillId="0" borderId="16" xfId="0" applyFont="1" applyBorder="1" applyAlignment="1">
      <alignment horizontal="left" vertical="center"/>
    </xf>
    <xf numFmtId="0" fontId="4" fillId="0" borderId="0" xfId="0" applyFont="1" applyAlignment="1">
      <alignment vertical="center" wrapText="1"/>
    </xf>
    <xf numFmtId="0" fontId="10" fillId="0" borderId="15" xfId="0" applyFont="1" applyBorder="1" applyAlignment="1">
      <alignment horizontal="center" vertical="center" wrapText="1"/>
    </xf>
    <xf numFmtId="0" fontId="107" fillId="0" borderId="0" xfId="43" applyFont="1" applyAlignment="1" applyProtection="1">
      <alignment vertical="center" wrapText="1"/>
      <protection/>
    </xf>
    <xf numFmtId="0" fontId="35" fillId="0" borderId="0" xfId="0" applyFont="1" applyAlignment="1">
      <alignment vertical="center"/>
    </xf>
    <xf numFmtId="204" fontId="104" fillId="0" borderId="18" xfId="0" applyNumberFormat="1" applyFont="1" applyFill="1" applyBorder="1" applyAlignment="1">
      <alignment horizontal="center" vertical="center"/>
    </xf>
    <xf numFmtId="0" fontId="7" fillId="0" borderId="10" xfId="0" applyNumberFormat="1" applyFont="1" applyFill="1" applyBorder="1" applyAlignment="1">
      <alignment vertical="center"/>
    </xf>
    <xf numFmtId="0" fontId="108" fillId="0" borderId="0" xfId="0" applyFont="1" applyAlignment="1">
      <alignment vertical="center" wrapText="1"/>
    </xf>
    <xf numFmtId="0" fontId="11" fillId="0" borderId="0" xfId="0" applyFont="1" applyAlignment="1">
      <alignment vertical="center"/>
    </xf>
    <xf numFmtId="0" fontId="10" fillId="0" borderId="0" xfId="0" applyFont="1" applyAlignment="1">
      <alignment vertical="center"/>
    </xf>
    <xf numFmtId="0" fontId="7" fillId="0" borderId="0" xfId="0" applyFont="1" applyAlignment="1">
      <alignment vertical="center"/>
    </xf>
    <xf numFmtId="0" fontId="34" fillId="0" borderId="16" xfId="0" applyFont="1" applyBorder="1" applyAlignment="1">
      <alignment horizontal="left"/>
    </xf>
    <xf numFmtId="40" fontId="100" fillId="0" borderId="41" xfId="49" applyNumberFormat="1" applyFont="1" applyBorder="1" applyAlignment="1">
      <alignment vertical="center"/>
    </xf>
    <xf numFmtId="40" fontId="100" fillId="0" borderId="45" xfId="49" applyNumberFormat="1" applyFont="1" applyBorder="1" applyAlignment="1">
      <alignment vertical="center"/>
    </xf>
    <xf numFmtId="40" fontId="100" fillId="0" borderId="13" xfId="49" applyNumberFormat="1" applyFont="1" applyBorder="1" applyAlignment="1">
      <alignment vertical="center"/>
    </xf>
    <xf numFmtId="40" fontId="100" fillId="0" borderId="46" xfId="49" applyNumberFormat="1" applyFont="1" applyBorder="1" applyAlignment="1">
      <alignment vertical="center"/>
    </xf>
    <xf numFmtId="40" fontId="100" fillId="0" borderId="47" xfId="49" applyNumberFormat="1" applyFont="1" applyBorder="1" applyAlignment="1">
      <alignment vertical="center"/>
    </xf>
    <xf numFmtId="40" fontId="7" fillId="0" borderId="45" xfId="49" applyNumberFormat="1" applyFont="1" applyBorder="1" applyAlignment="1">
      <alignment vertical="center"/>
    </xf>
    <xf numFmtId="40" fontId="100" fillId="0" borderId="20" xfId="49" applyNumberFormat="1" applyFont="1" applyBorder="1" applyAlignment="1">
      <alignment vertical="center"/>
    </xf>
    <xf numFmtId="0" fontId="100" fillId="0" borderId="16" xfId="0" applyFont="1" applyFill="1" applyBorder="1" applyAlignment="1">
      <alignment horizontal="center" vertical="center"/>
    </xf>
    <xf numFmtId="0" fontId="101" fillId="0" borderId="24" xfId="0" applyFont="1" applyBorder="1" applyAlignment="1">
      <alignment vertical="center" wrapText="1" shrinkToFit="1"/>
    </xf>
    <xf numFmtId="0" fontId="7" fillId="0" borderId="26" xfId="0" applyFont="1" applyFill="1" applyBorder="1" applyAlignment="1">
      <alignment horizontal="center" vertical="center"/>
    </xf>
    <xf numFmtId="0" fontId="104" fillId="16" borderId="39" xfId="0" applyFont="1" applyFill="1" applyBorder="1" applyAlignment="1">
      <alignment horizontal="center" vertical="center"/>
    </xf>
    <xf numFmtId="204" fontId="104" fillId="16" borderId="12" xfId="0" applyNumberFormat="1" applyFont="1" applyFill="1" applyBorder="1" applyAlignment="1">
      <alignment horizontal="center" vertical="center"/>
    </xf>
    <xf numFmtId="204" fontId="104" fillId="16" borderId="18" xfId="0" applyNumberFormat="1" applyFont="1" applyFill="1" applyBorder="1" applyAlignment="1">
      <alignment horizontal="center" vertical="center"/>
    </xf>
    <xf numFmtId="204" fontId="104" fillId="16" borderId="48" xfId="0" applyNumberFormat="1" applyFont="1" applyFill="1" applyBorder="1" applyAlignment="1">
      <alignment horizontal="center" vertical="center"/>
    </xf>
    <xf numFmtId="40" fontId="104" fillId="16" borderId="13" xfId="49" applyNumberFormat="1" applyFont="1" applyFill="1" applyBorder="1" applyAlignment="1">
      <alignment vertical="center"/>
    </xf>
    <xf numFmtId="0" fontId="7" fillId="0" borderId="43" xfId="0" applyFont="1" applyFill="1" applyBorder="1" applyAlignment="1">
      <alignment horizontal="center" vertical="center"/>
    </xf>
    <xf numFmtId="204" fontId="7" fillId="0" borderId="17" xfId="0" applyNumberFormat="1" applyFont="1" applyFill="1" applyBorder="1" applyAlignment="1">
      <alignment horizontal="center" vertical="center"/>
    </xf>
    <xf numFmtId="204" fontId="7" fillId="0" borderId="18" xfId="0" applyNumberFormat="1" applyFont="1" applyFill="1" applyBorder="1" applyAlignment="1">
      <alignment horizontal="center" vertical="center"/>
    </xf>
    <xf numFmtId="204" fontId="10" fillId="0" borderId="30" xfId="0" applyNumberFormat="1" applyFont="1" applyFill="1" applyBorder="1" applyAlignment="1">
      <alignment horizontal="center" vertical="center"/>
    </xf>
    <xf numFmtId="40" fontId="7" fillId="0" borderId="13" xfId="49" applyNumberFormat="1" applyFont="1" applyBorder="1" applyAlignment="1">
      <alignment vertical="center"/>
    </xf>
    <xf numFmtId="0" fontId="17" fillId="0" borderId="46" xfId="0" applyFont="1" applyBorder="1" applyAlignment="1">
      <alignment vertical="center" wrapText="1" shrinkToFit="1"/>
    </xf>
    <xf numFmtId="0" fontId="17" fillId="0" borderId="13" xfId="0" applyFont="1" applyBorder="1" applyAlignment="1">
      <alignment vertical="center" wrapText="1" shrinkToFit="1"/>
    </xf>
    <xf numFmtId="0" fontId="4" fillId="0" borderId="0" xfId="0" applyFont="1" applyAlignment="1">
      <alignment horizontal="left" vertical="center" wrapText="1"/>
    </xf>
    <xf numFmtId="40" fontId="100" fillId="0" borderId="31" xfId="49" applyNumberFormat="1" applyFont="1" applyBorder="1" applyAlignment="1">
      <alignment vertical="center"/>
    </xf>
    <xf numFmtId="40" fontId="7" fillId="0" borderId="21" xfId="49" applyNumberFormat="1" applyFont="1" applyBorder="1" applyAlignment="1">
      <alignment vertical="center"/>
    </xf>
    <xf numFmtId="0" fontId="103" fillId="0" borderId="0" xfId="0" applyFont="1" applyAlignment="1">
      <alignment vertical="center"/>
    </xf>
    <xf numFmtId="0" fontId="4" fillId="0" borderId="0" xfId="0" applyFont="1" applyFill="1" applyAlignment="1">
      <alignment vertical="center"/>
    </xf>
    <xf numFmtId="0" fontId="14" fillId="0" borderId="0" xfId="0" applyFont="1" applyAlignment="1">
      <alignment vertical="center"/>
    </xf>
    <xf numFmtId="216" fontId="100" fillId="33" borderId="31" xfId="0" applyNumberFormat="1" applyFont="1" applyFill="1" applyBorder="1" applyAlignment="1">
      <alignment horizontal="right" vertical="center"/>
    </xf>
    <xf numFmtId="216" fontId="7" fillId="33" borderId="21" xfId="0" applyNumberFormat="1" applyFont="1" applyFill="1" applyBorder="1" applyAlignment="1">
      <alignment horizontal="right" vertical="center"/>
    </xf>
    <xf numFmtId="216" fontId="100" fillId="33" borderId="45" xfId="0" applyNumberFormat="1" applyFont="1" applyFill="1" applyBorder="1" applyAlignment="1">
      <alignment horizontal="right" vertical="center"/>
    </xf>
    <xf numFmtId="216" fontId="100" fillId="33" borderId="21" xfId="0" applyNumberFormat="1" applyFont="1" applyFill="1" applyBorder="1" applyAlignment="1">
      <alignment horizontal="right" vertical="center"/>
    </xf>
    <xf numFmtId="0" fontId="7" fillId="33" borderId="21" xfId="0" applyNumberFormat="1" applyFont="1" applyFill="1" applyBorder="1" applyAlignment="1">
      <alignment horizontal="right" vertical="center"/>
    </xf>
    <xf numFmtId="0" fontId="100" fillId="33" borderId="21" xfId="0" applyNumberFormat="1" applyFont="1" applyFill="1" applyBorder="1" applyAlignment="1">
      <alignment horizontal="right" vertical="center"/>
    </xf>
    <xf numFmtId="0" fontId="100" fillId="33" borderId="28" xfId="0" applyNumberFormat="1" applyFont="1" applyFill="1" applyBorder="1" applyAlignment="1">
      <alignment horizontal="right" vertical="center"/>
    </xf>
    <xf numFmtId="0" fontId="100" fillId="33" borderId="31" xfId="0" applyNumberFormat="1" applyFont="1" applyFill="1" applyBorder="1" applyAlignment="1">
      <alignment horizontal="right" vertical="center"/>
    </xf>
    <xf numFmtId="0" fontId="7" fillId="33" borderId="45" xfId="0" applyNumberFormat="1" applyFont="1" applyFill="1" applyBorder="1" applyAlignment="1">
      <alignment horizontal="right" vertical="center"/>
    </xf>
    <xf numFmtId="0" fontId="104" fillId="33" borderId="21" xfId="0" applyNumberFormat="1" applyFont="1" applyFill="1" applyBorder="1" applyAlignment="1">
      <alignment horizontal="right" vertical="center"/>
    </xf>
    <xf numFmtId="0" fontId="10" fillId="34" borderId="10" xfId="0" applyFont="1" applyFill="1" applyBorder="1" applyAlignment="1">
      <alignment horizontal="center" vertical="center" wrapText="1"/>
    </xf>
    <xf numFmtId="204" fontId="100" fillId="0" borderId="49" xfId="0" applyNumberFormat="1" applyFont="1" applyFill="1" applyBorder="1" applyAlignment="1">
      <alignment horizontal="center" vertical="center"/>
    </xf>
    <xf numFmtId="0" fontId="101" fillId="0" borderId="46" xfId="0" applyFont="1" applyFill="1" applyBorder="1" applyAlignment="1">
      <alignment vertical="center" wrapText="1" shrinkToFit="1"/>
    </xf>
    <xf numFmtId="0" fontId="106" fillId="10" borderId="50" xfId="0" applyFont="1" applyFill="1" applyBorder="1" applyAlignment="1">
      <alignment vertical="center" wrapText="1"/>
    </xf>
    <xf numFmtId="0" fontId="100" fillId="10" borderId="29" xfId="0" applyFont="1" applyFill="1" applyBorder="1" applyAlignment="1">
      <alignment horizontal="center" vertical="center"/>
    </xf>
    <xf numFmtId="204" fontId="100" fillId="10" borderId="17" xfId="0" applyNumberFormat="1" applyFont="1" applyFill="1" applyBorder="1" applyAlignment="1">
      <alignment horizontal="center" vertical="center"/>
    </xf>
    <xf numFmtId="204" fontId="104" fillId="10" borderId="33" xfId="0" applyNumberFormat="1" applyFont="1" applyFill="1" applyBorder="1" applyAlignment="1">
      <alignment horizontal="center" vertical="center"/>
    </xf>
    <xf numFmtId="40" fontId="100" fillId="10" borderId="46" xfId="49" applyNumberFormat="1" applyFont="1" applyFill="1" applyBorder="1" applyAlignment="1">
      <alignment vertical="center"/>
    </xf>
    <xf numFmtId="0" fontId="101" fillId="10" borderId="21" xfId="0" applyFont="1" applyFill="1" applyBorder="1" applyAlignment="1">
      <alignment vertical="center" wrapText="1" shrinkToFit="1"/>
    </xf>
    <xf numFmtId="0" fontId="13" fillId="0" borderId="44" xfId="0" applyFont="1" applyFill="1" applyBorder="1" applyAlignment="1">
      <alignment horizontal="center" vertical="center" wrapText="1"/>
    </xf>
    <xf numFmtId="0" fontId="6" fillId="0" borderId="48" xfId="0" applyFont="1" applyFill="1" applyBorder="1" applyAlignment="1">
      <alignment vertical="center" wrapText="1"/>
    </xf>
    <xf numFmtId="204" fontId="10" fillId="0" borderId="21" xfId="0" applyNumberFormat="1" applyFont="1" applyFill="1" applyBorder="1" applyAlignment="1">
      <alignment horizontal="center" vertical="center"/>
    </xf>
    <xf numFmtId="40" fontId="7" fillId="0" borderId="48" xfId="49" applyNumberFormat="1" applyFont="1" applyFill="1" applyBorder="1" applyAlignment="1">
      <alignment vertical="center"/>
    </xf>
    <xf numFmtId="40" fontId="7" fillId="0" borderId="21" xfId="49" applyNumberFormat="1" applyFont="1" applyFill="1" applyBorder="1" applyAlignment="1">
      <alignment vertical="center"/>
    </xf>
    <xf numFmtId="0" fontId="7" fillId="0" borderId="29" xfId="0" applyFont="1" applyFill="1" applyBorder="1" applyAlignment="1">
      <alignment horizontal="center" vertical="center"/>
    </xf>
    <xf numFmtId="204" fontId="7" fillId="0" borderId="51" xfId="0" applyNumberFormat="1" applyFont="1" applyFill="1" applyBorder="1" applyAlignment="1">
      <alignment horizontal="center" vertical="center"/>
    </xf>
    <xf numFmtId="204" fontId="10" fillId="0" borderId="48" xfId="0" applyNumberFormat="1" applyFont="1" applyFill="1" applyBorder="1" applyAlignment="1">
      <alignment horizontal="center" vertical="center"/>
    </xf>
    <xf numFmtId="204" fontId="7" fillId="0" borderId="52" xfId="0" applyNumberFormat="1" applyFont="1" applyFill="1" applyBorder="1" applyAlignment="1">
      <alignment horizontal="center" vertical="center"/>
    </xf>
    <xf numFmtId="0" fontId="17" fillId="0" borderId="13" xfId="0" applyFont="1" applyFill="1" applyBorder="1" applyAlignment="1">
      <alignment vertical="center" wrapText="1" shrinkToFit="1"/>
    </xf>
    <xf numFmtId="204" fontId="100" fillId="0" borderId="53" xfId="0" applyNumberFormat="1" applyFont="1" applyFill="1" applyBorder="1" applyAlignment="1">
      <alignment horizontal="center" vertical="center"/>
    </xf>
    <xf numFmtId="40" fontId="100" fillId="0" borderId="28" xfId="49" applyNumberFormat="1" applyFont="1" applyFill="1" applyBorder="1" applyAlignment="1">
      <alignment vertical="center"/>
    </xf>
    <xf numFmtId="0" fontId="17" fillId="0" borderId="47" xfId="0" applyFont="1" applyFill="1" applyBorder="1" applyAlignment="1">
      <alignment vertical="center" wrapText="1" shrinkToFit="1"/>
    </xf>
    <xf numFmtId="0" fontId="100" fillId="3" borderId="35" xfId="0" applyFont="1" applyFill="1" applyBorder="1" applyAlignment="1">
      <alignment horizontal="center" vertical="center"/>
    </xf>
    <xf numFmtId="204" fontId="100" fillId="3" borderId="23" xfId="0" applyNumberFormat="1" applyFont="1" applyFill="1" applyBorder="1" applyAlignment="1">
      <alignment horizontal="center" vertical="center"/>
    </xf>
    <xf numFmtId="204" fontId="104" fillId="3" borderId="34" xfId="0" applyNumberFormat="1" applyFont="1" applyFill="1" applyBorder="1" applyAlignment="1">
      <alignment horizontal="center" vertical="center"/>
    </xf>
    <xf numFmtId="40" fontId="100" fillId="3" borderId="47" xfId="49" applyNumberFormat="1" applyFont="1" applyFill="1" applyBorder="1" applyAlignment="1">
      <alignment vertical="center"/>
    </xf>
    <xf numFmtId="0" fontId="101" fillId="3" borderId="24" xfId="0" applyFont="1" applyFill="1" applyBorder="1" applyAlignment="1">
      <alignment vertical="center" wrapText="1" shrinkToFit="1"/>
    </xf>
    <xf numFmtId="204" fontId="10" fillId="0" borderId="17" xfId="0" applyNumberFormat="1" applyFont="1" applyFill="1" applyBorder="1" applyAlignment="1">
      <alignment horizontal="center" vertical="center"/>
    </xf>
    <xf numFmtId="204" fontId="10" fillId="0" borderId="28" xfId="0" applyNumberFormat="1" applyFont="1" applyFill="1" applyBorder="1" applyAlignment="1">
      <alignment horizontal="center" vertical="center"/>
    </xf>
    <xf numFmtId="0" fontId="17" fillId="0" borderId="54" xfId="0" applyFont="1" applyFill="1" applyBorder="1" applyAlignment="1">
      <alignment vertical="center" wrapText="1" shrinkToFit="1"/>
    </xf>
    <xf numFmtId="0" fontId="101" fillId="0" borderId="13" xfId="0" applyFont="1" applyFill="1" applyBorder="1" applyAlignment="1">
      <alignment vertical="center" wrapText="1" shrinkToFit="1"/>
    </xf>
    <xf numFmtId="0" fontId="6" fillId="0" borderId="21" xfId="0" applyFont="1" applyFill="1" applyBorder="1" applyAlignment="1">
      <alignment vertical="center" wrapText="1"/>
    </xf>
    <xf numFmtId="40" fontId="100" fillId="0" borderId="13" xfId="49" applyNumberFormat="1" applyFont="1" applyFill="1" applyBorder="1" applyAlignment="1">
      <alignment vertical="center"/>
    </xf>
    <xf numFmtId="0" fontId="27" fillId="3" borderId="28" xfId="0" applyFont="1" applyFill="1" applyBorder="1" applyAlignment="1">
      <alignment vertical="center" wrapText="1"/>
    </xf>
    <xf numFmtId="0" fontId="7" fillId="3" borderId="38" xfId="0" applyFont="1" applyFill="1" applyBorder="1" applyAlignment="1">
      <alignment horizontal="center" vertical="center"/>
    </xf>
    <xf numFmtId="204" fontId="7" fillId="3" borderId="49" xfId="0" applyNumberFormat="1" applyFont="1" applyFill="1" applyBorder="1" applyAlignment="1">
      <alignment horizontal="center" vertical="center"/>
    </xf>
    <xf numFmtId="204" fontId="7" fillId="3" borderId="12" xfId="0" applyNumberFormat="1" applyFont="1" applyFill="1" applyBorder="1" applyAlignment="1">
      <alignment horizontal="center" vertical="center"/>
    </xf>
    <xf numFmtId="204" fontId="10" fillId="3" borderId="48" xfId="0" applyNumberFormat="1" applyFont="1" applyFill="1" applyBorder="1" applyAlignment="1">
      <alignment horizontal="center" vertical="center"/>
    </xf>
    <xf numFmtId="40" fontId="7" fillId="3" borderId="21" xfId="49" applyNumberFormat="1" applyFont="1" applyFill="1" applyBorder="1" applyAlignment="1">
      <alignment vertical="center"/>
    </xf>
    <xf numFmtId="204" fontId="10" fillId="3" borderId="21" xfId="0" applyNumberFormat="1" applyFont="1" applyFill="1" applyBorder="1" applyAlignment="1">
      <alignment horizontal="center" vertical="center"/>
    </xf>
    <xf numFmtId="0" fontId="7" fillId="33" borderId="21" xfId="0" applyNumberFormat="1" applyFont="1" applyFill="1" applyBorder="1" applyAlignment="1">
      <alignment horizontal="right" vertical="center" wrapText="1"/>
    </xf>
    <xf numFmtId="0" fontId="7" fillId="33" borderId="15" xfId="0" applyNumberFormat="1" applyFont="1" applyFill="1" applyBorder="1" applyAlignment="1">
      <alignment horizontal="right" vertical="center" wrapText="1"/>
    </xf>
    <xf numFmtId="0" fontId="6" fillId="0" borderId="27" xfId="0" applyFont="1" applyFill="1" applyBorder="1" applyAlignment="1">
      <alignment horizontal="left" vertical="center" wrapText="1"/>
    </xf>
    <xf numFmtId="0" fontId="7" fillId="10" borderId="38" xfId="0" applyFont="1" applyFill="1" applyBorder="1" applyAlignment="1">
      <alignment horizontal="center" vertical="center"/>
    </xf>
    <xf numFmtId="204" fontId="7" fillId="10" borderId="49" xfId="0" applyNumberFormat="1" applyFont="1" applyFill="1" applyBorder="1" applyAlignment="1">
      <alignment horizontal="center" vertical="center"/>
    </xf>
    <xf numFmtId="204" fontId="7" fillId="10" borderId="12" xfId="0" applyNumberFormat="1" applyFont="1" applyFill="1" applyBorder="1" applyAlignment="1">
      <alignment horizontal="center" vertical="center"/>
    </xf>
    <xf numFmtId="204" fontId="10" fillId="10" borderId="21" xfId="0" applyNumberFormat="1" applyFont="1" applyFill="1" applyBorder="1" applyAlignment="1">
      <alignment horizontal="center" vertical="center"/>
    </xf>
    <xf numFmtId="40" fontId="7" fillId="10" borderId="21" xfId="49" applyNumberFormat="1" applyFont="1" applyFill="1" applyBorder="1" applyAlignment="1">
      <alignment vertical="center"/>
    </xf>
    <xf numFmtId="0" fontId="11" fillId="0" borderId="13" xfId="0" applyFont="1" applyFill="1" applyBorder="1" applyAlignment="1">
      <alignment vertical="center" wrapText="1"/>
    </xf>
    <xf numFmtId="204" fontId="10" fillId="0" borderId="18" xfId="0" applyNumberFormat="1" applyFont="1" applyFill="1" applyBorder="1" applyAlignment="1">
      <alignment horizontal="center" vertical="center"/>
    </xf>
    <xf numFmtId="0" fontId="7" fillId="0" borderId="25" xfId="0" applyFont="1" applyFill="1" applyBorder="1" applyAlignment="1">
      <alignment horizontal="center" vertical="center"/>
    </xf>
    <xf numFmtId="0" fontId="6" fillId="0" borderId="46" xfId="0" applyFont="1" applyFill="1" applyBorder="1" applyAlignment="1">
      <alignment vertical="center" wrapText="1"/>
    </xf>
    <xf numFmtId="0" fontId="0" fillId="0" borderId="29" xfId="0" applyFont="1" applyFill="1" applyBorder="1" applyAlignment="1">
      <alignment horizontal="center" vertical="center"/>
    </xf>
    <xf numFmtId="0" fontId="109" fillId="0" borderId="0" xfId="0" applyFont="1" applyAlignment="1">
      <alignment vertical="center" wrapText="1"/>
    </xf>
    <xf numFmtId="0" fontId="109" fillId="0" borderId="0" xfId="0" applyFont="1" applyAlignment="1">
      <alignment vertical="center"/>
    </xf>
    <xf numFmtId="0" fontId="11" fillId="0" borderId="21" xfId="0" applyFont="1" applyFill="1" applyBorder="1" applyAlignment="1">
      <alignment vertical="center" wrapText="1"/>
    </xf>
    <xf numFmtId="0" fontId="110" fillId="10" borderId="38" xfId="0" applyFont="1" applyFill="1" applyBorder="1" applyAlignment="1">
      <alignment horizontal="center" vertical="center"/>
    </xf>
    <xf numFmtId="204" fontId="110" fillId="10" borderId="49" xfId="0" applyNumberFormat="1" applyFont="1" applyFill="1" applyBorder="1" applyAlignment="1">
      <alignment horizontal="center" vertical="center"/>
    </xf>
    <xf numFmtId="204" fontId="110" fillId="10" borderId="12" xfId="0" applyNumberFormat="1" applyFont="1" applyFill="1" applyBorder="1" applyAlignment="1">
      <alignment horizontal="center" vertical="center"/>
    </xf>
    <xf numFmtId="204" fontId="111" fillId="10" borderId="21" xfId="0" applyNumberFormat="1" applyFont="1" applyFill="1" applyBorder="1" applyAlignment="1">
      <alignment horizontal="center" vertical="center"/>
    </xf>
    <xf numFmtId="0" fontId="110" fillId="33" borderId="21" xfId="0" applyNumberFormat="1" applyFont="1" applyFill="1" applyBorder="1" applyAlignment="1">
      <alignment horizontal="right" vertical="center" wrapText="1"/>
    </xf>
    <xf numFmtId="40" fontId="110" fillId="10" borderId="48" xfId="49" applyNumberFormat="1" applyFont="1" applyFill="1" applyBorder="1" applyAlignment="1">
      <alignment vertical="center"/>
    </xf>
    <xf numFmtId="40" fontId="110" fillId="10" borderId="21" xfId="49" applyNumberFormat="1" applyFont="1" applyFill="1" applyBorder="1" applyAlignment="1">
      <alignment vertical="center"/>
    </xf>
    <xf numFmtId="0" fontId="110" fillId="10" borderId="29" xfId="0" applyFont="1" applyFill="1" applyBorder="1" applyAlignment="1">
      <alignment horizontal="center" vertical="center"/>
    </xf>
    <xf numFmtId="204" fontId="110" fillId="10" borderId="51" xfId="0" applyNumberFormat="1" applyFont="1" applyFill="1" applyBorder="1" applyAlignment="1">
      <alignment horizontal="center" vertical="center"/>
    </xf>
    <xf numFmtId="204" fontId="110" fillId="10" borderId="17" xfId="0" applyNumberFormat="1" applyFont="1" applyFill="1" applyBorder="1" applyAlignment="1">
      <alignment horizontal="center" vertical="center"/>
    </xf>
    <xf numFmtId="40" fontId="110" fillId="10" borderId="50" xfId="49" applyNumberFormat="1" applyFont="1" applyFill="1" applyBorder="1" applyAlignment="1">
      <alignment vertical="center"/>
    </xf>
    <xf numFmtId="0" fontId="110" fillId="10" borderId="26" xfId="0" applyFont="1" applyFill="1" applyBorder="1" applyAlignment="1">
      <alignment horizontal="center" vertical="center"/>
    </xf>
    <xf numFmtId="204" fontId="110" fillId="10" borderId="55" xfId="0" applyNumberFormat="1" applyFont="1" applyFill="1" applyBorder="1" applyAlignment="1">
      <alignment horizontal="center" vertical="center"/>
    </xf>
    <xf numFmtId="204" fontId="110" fillId="10" borderId="18" xfId="0" applyNumberFormat="1" applyFont="1" applyFill="1" applyBorder="1" applyAlignment="1">
      <alignment horizontal="center" vertical="center"/>
    </xf>
    <xf numFmtId="204" fontId="111" fillId="10" borderId="48" xfId="0" applyNumberFormat="1" applyFont="1" applyFill="1" applyBorder="1" applyAlignment="1">
      <alignment horizontal="center" vertical="center"/>
    </xf>
    <xf numFmtId="0" fontId="110" fillId="33" borderId="48" xfId="0" applyNumberFormat="1" applyFont="1" applyFill="1" applyBorder="1" applyAlignment="1">
      <alignment horizontal="right" vertical="center" wrapText="1"/>
    </xf>
    <xf numFmtId="0" fontId="110" fillId="10" borderId="56" xfId="0" applyFont="1" applyFill="1" applyBorder="1" applyAlignment="1">
      <alignment horizontal="center" vertical="center"/>
    </xf>
    <xf numFmtId="204" fontId="110" fillId="10" borderId="57" xfId="0" applyNumberFormat="1" applyFont="1" applyFill="1" applyBorder="1" applyAlignment="1">
      <alignment horizontal="center" vertical="center"/>
    </xf>
    <xf numFmtId="204" fontId="110" fillId="10" borderId="58" xfId="0" applyNumberFormat="1" applyFont="1" applyFill="1" applyBorder="1" applyAlignment="1">
      <alignment horizontal="center" vertical="center"/>
    </xf>
    <xf numFmtId="204" fontId="111" fillId="10" borderId="31" xfId="0" applyNumberFormat="1" applyFont="1" applyFill="1" applyBorder="1" applyAlignment="1">
      <alignment horizontal="center" vertical="center"/>
    </xf>
    <xf numFmtId="0" fontId="110" fillId="33" borderId="31" xfId="0" applyNumberFormat="1" applyFont="1" applyFill="1" applyBorder="1" applyAlignment="1">
      <alignment horizontal="right" vertical="center" wrapText="1"/>
    </xf>
    <xf numFmtId="40" fontId="110" fillId="10" borderId="31" xfId="49" applyNumberFormat="1" applyFont="1" applyFill="1" applyBorder="1" applyAlignment="1">
      <alignment vertical="center"/>
    </xf>
    <xf numFmtId="228" fontId="4" fillId="0" borderId="0" xfId="0" applyNumberFormat="1" applyFont="1" applyAlignment="1">
      <alignment vertical="center"/>
    </xf>
    <xf numFmtId="219" fontId="102" fillId="0" borderId="0" xfId="0" applyNumberFormat="1" applyFont="1" applyAlignment="1">
      <alignment vertical="center"/>
    </xf>
    <xf numFmtId="204" fontId="102" fillId="0" borderId="0" xfId="0" applyNumberFormat="1" applyFont="1" applyAlignment="1">
      <alignment vertical="center"/>
    </xf>
    <xf numFmtId="0" fontId="112" fillId="10" borderId="59" xfId="0" applyFont="1" applyFill="1" applyBorder="1" applyAlignment="1">
      <alignment horizontal="left" vertical="center" wrapText="1"/>
    </xf>
    <xf numFmtId="0" fontId="112" fillId="10" borderId="44" xfId="0" applyFont="1" applyFill="1" applyBorder="1" applyAlignment="1">
      <alignment horizontal="left" vertical="center" wrapText="1"/>
    </xf>
    <xf numFmtId="0" fontId="112" fillId="10" borderId="48" xfId="0" applyFont="1" applyFill="1" applyBorder="1" applyAlignment="1">
      <alignment horizontal="left" vertical="center" wrapText="1"/>
    </xf>
    <xf numFmtId="0" fontId="113" fillId="10" borderId="60" xfId="0" applyFont="1" applyFill="1" applyBorder="1" applyAlignment="1">
      <alignment horizontal="left" vertical="center" wrapText="1" shrinkToFit="1"/>
    </xf>
    <xf numFmtId="0" fontId="113" fillId="10" borderId="54" xfId="0" applyFont="1" applyFill="1" applyBorder="1" applyAlignment="1">
      <alignment horizontal="left" vertical="center" wrapText="1" shrinkToFit="1"/>
    </xf>
    <xf numFmtId="0" fontId="113" fillId="10" borderId="27" xfId="0" applyFont="1" applyFill="1" applyBorder="1" applyAlignment="1">
      <alignment horizontal="left" vertical="center" wrapText="1" shrinkToFit="1"/>
    </xf>
    <xf numFmtId="0" fontId="13" fillId="0" borderId="44" xfId="0" applyFont="1" applyFill="1" applyBorder="1" applyAlignment="1">
      <alignment horizontal="center" vertical="center" wrapText="1"/>
    </xf>
    <xf numFmtId="0" fontId="6" fillId="0" borderId="50"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30" fillId="16" borderId="46" xfId="0" applyFont="1" applyFill="1" applyBorder="1" applyAlignment="1">
      <alignment horizontal="left" vertical="center" wrapText="1"/>
    </xf>
    <xf numFmtId="0" fontId="114" fillId="16" borderId="27" xfId="0" applyFont="1" applyFill="1" applyBorder="1" applyAlignment="1">
      <alignment horizontal="left" vertical="center" wrapText="1"/>
    </xf>
    <xf numFmtId="0" fontId="115" fillId="16" borderId="46" xfId="0" applyFont="1" applyFill="1" applyBorder="1" applyAlignment="1">
      <alignment horizontal="left" vertical="center" wrapText="1" shrinkToFit="1"/>
    </xf>
    <xf numFmtId="0" fontId="115" fillId="16" borderId="27" xfId="0" applyFont="1" applyFill="1" applyBorder="1" applyAlignment="1">
      <alignment horizontal="left" vertical="center" wrapText="1" shrinkToFit="1"/>
    </xf>
    <xf numFmtId="0" fontId="17" fillId="0" borderId="46" xfId="0" applyFont="1" applyBorder="1" applyAlignment="1">
      <alignment horizontal="left" vertical="center" wrapText="1" shrinkToFit="1"/>
    </xf>
    <xf numFmtId="0" fontId="17" fillId="0" borderId="27" xfId="0" applyFont="1" applyBorder="1" applyAlignment="1">
      <alignment horizontal="left" vertical="center" wrapText="1" shrinkToFit="1"/>
    </xf>
    <xf numFmtId="0" fontId="44" fillId="3" borderId="21" xfId="0" applyFont="1" applyFill="1" applyBorder="1" applyAlignment="1">
      <alignment horizontal="left" vertical="center" wrapText="1"/>
    </xf>
    <xf numFmtId="0" fontId="9" fillId="3" borderId="21" xfId="0" applyFont="1" applyFill="1" applyBorder="1" applyAlignment="1">
      <alignment horizontal="left" vertical="center" wrapText="1"/>
    </xf>
    <xf numFmtId="0" fontId="17" fillId="3" borderId="46" xfId="0" applyFont="1" applyFill="1" applyBorder="1" applyAlignment="1">
      <alignment horizontal="left" vertical="center" wrapText="1" shrinkToFit="1"/>
    </xf>
    <xf numFmtId="0" fontId="17" fillId="3" borderId="54" xfId="0" applyFont="1" applyFill="1" applyBorder="1" applyAlignment="1">
      <alignment horizontal="left" vertical="center" wrapText="1" shrinkToFit="1"/>
    </xf>
    <xf numFmtId="0" fontId="17" fillId="3" borderId="27" xfId="0" applyFont="1" applyFill="1" applyBorder="1" applyAlignment="1">
      <alignment horizontal="left" vertical="center" wrapText="1" shrinkToFit="1"/>
    </xf>
    <xf numFmtId="0" fontId="105" fillId="0" borderId="0" xfId="0" applyFont="1" applyAlignment="1">
      <alignment horizontal="left" vertical="center" wrapText="1"/>
    </xf>
    <xf numFmtId="0" fontId="32" fillId="0" borderId="0" xfId="0" applyFont="1" applyBorder="1" applyAlignment="1">
      <alignment vertical="center" wrapText="1"/>
    </xf>
    <xf numFmtId="0" fontId="10" fillId="0" borderId="0" xfId="0" applyFont="1" applyBorder="1" applyAlignment="1">
      <alignment vertical="center" wrapText="1"/>
    </xf>
    <xf numFmtId="0" fontId="5" fillId="0" borderId="44"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11" fillId="35" borderId="0" xfId="0" applyFont="1" applyFill="1" applyBorder="1" applyAlignment="1">
      <alignment horizontal="left" vertical="top" wrapText="1"/>
    </xf>
    <xf numFmtId="0" fontId="4" fillId="0" borderId="61" xfId="0" applyFont="1" applyBorder="1" applyAlignment="1">
      <alignment horizontal="center"/>
    </xf>
    <xf numFmtId="0" fontId="10" fillId="0" borderId="14" xfId="0" applyFont="1" applyBorder="1" applyAlignment="1">
      <alignment horizontal="center"/>
    </xf>
    <xf numFmtId="0" fontId="13" fillId="0" borderId="59"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5" fillId="0" borderId="0" xfId="0" applyFont="1" applyAlignment="1">
      <alignment horizontal="left" vertical="center" wrapText="1"/>
    </xf>
    <xf numFmtId="0" fontId="116" fillId="0" borderId="46" xfId="0" applyFont="1" applyFill="1" applyBorder="1" applyAlignment="1">
      <alignment horizontal="left" vertical="center" wrapText="1"/>
    </xf>
    <xf numFmtId="0" fontId="116" fillId="0" borderId="27" xfId="0" applyFont="1" applyFill="1" applyBorder="1" applyAlignment="1">
      <alignment horizontal="left" vertical="center" wrapText="1"/>
    </xf>
    <xf numFmtId="0" fontId="7" fillId="0" borderId="16" xfId="0" applyFont="1" applyBorder="1" applyAlignment="1">
      <alignment horizontal="left"/>
    </xf>
    <xf numFmtId="0" fontId="7" fillId="0" borderId="49" xfId="0" applyFont="1" applyBorder="1" applyAlignment="1">
      <alignment vertical="center"/>
    </xf>
    <xf numFmtId="0" fontId="7" fillId="0" borderId="62" xfId="0" applyFont="1" applyBorder="1" applyAlignment="1">
      <alignment vertical="center"/>
    </xf>
    <xf numFmtId="0" fontId="10" fillId="0" borderId="12" xfId="0" applyFont="1" applyBorder="1" applyAlignment="1">
      <alignment horizontal="left"/>
    </xf>
    <xf numFmtId="0" fontId="10" fillId="0" borderId="39" xfId="0" applyFont="1" applyBorder="1" applyAlignment="1">
      <alignment horizontal="left"/>
    </xf>
    <xf numFmtId="0" fontId="10" fillId="0" borderId="63" xfId="0" applyFont="1" applyBorder="1" applyAlignment="1">
      <alignment horizontal="center" vertical="center"/>
    </xf>
    <xf numFmtId="0" fontId="10" fillId="0" borderId="20" xfId="0" applyFont="1" applyBorder="1" applyAlignment="1">
      <alignment horizontal="center" vertical="center"/>
    </xf>
    <xf numFmtId="0" fontId="10" fillId="0" borderId="64" xfId="0" applyFont="1" applyBorder="1" applyAlignment="1">
      <alignment horizontal="left" vertical="center"/>
    </xf>
    <xf numFmtId="0" fontId="10" fillId="0" borderId="65" xfId="0" applyFont="1" applyBorder="1" applyAlignment="1">
      <alignment horizontal="left" vertical="center"/>
    </xf>
    <xf numFmtId="0" fontId="6" fillId="0" borderId="48" xfId="0" applyFont="1" applyFill="1" applyBorder="1" applyAlignment="1">
      <alignment horizontal="left" vertical="center" wrapText="1"/>
    </xf>
    <xf numFmtId="0" fontId="101" fillId="0" borderId="46" xfId="0" applyFont="1" applyBorder="1" applyAlignment="1">
      <alignment horizontal="left" vertical="center" wrapText="1" shrinkToFit="1"/>
    </xf>
    <xf numFmtId="0" fontId="101" fillId="0" borderId="27" xfId="0" applyFont="1" applyBorder="1" applyAlignment="1">
      <alignment horizontal="left" vertical="center" wrapText="1" shrinkToFit="1"/>
    </xf>
    <xf numFmtId="0" fontId="7" fillId="0" borderId="49" xfId="0" applyFont="1" applyBorder="1" applyAlignment="1">
      <alignment horizontal="left"/>
    </xf>
    <xf numFmtId="0" fontId="10" fillId="0" borderId="17" xfId="0" applyFont="1" applyBorder="1" applyAlignment="1">
      <alignment horizontal="left" vertical="top"/>
    </xf>
    <xf numFmtId="0" fontId="10" fillId="0" borderId="66" xfId="0" applyFont="1" applyBorder="1" applyAlignment="1">
      <alignment horizontal="left" vertical="top"/>
    </xf>
    <xf numFmtId="0" fontId="10" fillId="0" borderId="29" xfId="0" applyFont="1" applyBorder="1" applyAlignment="1">
      <alignment horizontal="left" vertical="top"/>
    </xf>
    <xf numFmtId="0" fontId="10" fillId="0" borderId="18" xfId="0" applyFont="1" applyBorder="1" applyAlignment="1">
      <alignment horizontal="left" vertical="top"/>
    </xf>
    <xf numFmtId="0" fontId="10" fillId="0" borderId="67" xfId="0" applyFont="1" applyBorder="1" applyAlignment="1">
      <alignment horizontal="left" vertical="top"/>
    </xf>
    <xf numFmtId="0" fontId="10" fillId="0" borderId="26" xfId="0" applyFont="1" applyBorder="1" applyAlignment="1">
      <alignment horizontal="left" vertical="top"/>
    </xf>
    <xf numFmtId="0" fontId="7" fillId="0" borderId="12" xfId="0" applyFont="1" applyBorder="1" applyAlignment="1">
      <alignment horizontal="left"/>
    </xf>
    <xf numFmtId="0" fontId="7" fillId="0" borderId="39" xfId="0" applyFont="1" applyBorder="1" applyAlignment="1">
      <alignment horizontal="left"/>
    </xf>
    <xf numFmtId="0" fontId="7" fillId="0" borderId="13" xfId="0" applyFont="1" applyBorder="1" applyAlignment="1">
      <alignment horizontal="left"/>
    </xf>
    <xf numFmtId="0" fontId="117" fillId="0" borderId="32" xfId="0" applyFont="1" applyBorder="1" applyAlignment="1">
      <alignment horizontal="center" vertical="center" wrapText="1"/>
    </xf>
    <xf numFmtId="0" fontId="117" fillId="0" borderId="68" xfId="0" applyFont="1" applyBorder="1" applyAlignment="1">
      <alignment horizontal="center" vertical="center" wrapText="1"/>
    </xf>
    <xf numFmtId="0" fontId="118" fillId="0" borderId="41" xfId="0" applyFont="1" applyBorder="1" applyAlignment="1">
      <alignment vertical="center"/>
    </xf>
    <xf numFmtId="0" fontId="21" fillId="36" borderId="25" xfId="0" applyFont="1" applyFill="1" applyBorder="1" applyAlignment="1">
      <alignment horizontal="center" wrapText="1"/>
    </xf>
    <xf numFmtId="0" fontId="18" fillId="36" borderId="39" xfId="0" applyFont="1" applyFill="1" applyBorder="1" applyAlignment="1">
      <alignment horizontal="center" wrapText="1"/>
    </xf>
    <xf numFmtId="0" fontId="18" fillId="36" borderId="13" xfId="0" applyFont="1" applyFill="1" applyBorder="1" applyAlignment="1">
      <alignment horizontal="center" wrapText="1"/>
    </xf>
    <xf numFmtId="0" fontId="23" fillId="4" borderId="25" xfId="0" applyFont="1" applyFill="1" applyBorder="1" applyAlignment="1">
      <alignment horizontal="left" vertical="top" wrapText="1"/>
    </xf>
    <xf numFmtId="0" fontId="114" fillId="4" borderId="39" xfId="0" applyFont="1" applyFill="1" applyBorder="1" applyAlignment="1">
      <alignment horizontal="left" vertical="top"/>
    </xf>
    <xf numFmtId="0" fontId="114" fillId="4" borderId="13" xfId="0" applyFont="1" applyFill="1" applyBorder="1" applyAlignment="1">
      <alignment horizontal="left" vertical="top"/>
    </xf>
    <xf numFmtId="14" fontId="0" fillId="0" borderId="49" xfId="0" applyNumberFormat="1" applyFont="1" applyBorder="1" applyAlignment="1">
      <alignment horizontal="left"/>
    </xf>
    <xf numFmtId="0" fontId="0" fillId="0" borderId="49" xfId="0" applyFont="1" applyBorder="1" applyAlignment="1">
      <alignment vertical="center"/>
    </xf>
    <xf numFmtId="0" fontId="0" fillId="0" borderId="62" xfId="0" applyFont="1" applyBorder="1" applyAlignment="1">
      <alignment vertical="center"/>
    </xf>
    <xf numFmtId="0" fontId="10" fillId="0" borderId="38" xfId="0" applyFont="1" applyBorder="1" applyAlignment="1">
      <alignment horizontal="left"/>
    </xf>
    <xf numFmtId="0" fontId="10" fillId="0" borderId="17" xfId="0" applyFont="1" applyBorder="1" applyAlignment="1">
      <alignment horizontal="left" vertical="center"/>
    </xf>
    <xf numFmtId="0" fontId="10" fillId="0" borderId="29" xfId="0" applyFont="1" applyBorder="1" applyAlignment="1">
      <alignment horizontal="left" vertical="center"/>
    </xf>
    <xf numFmtId="0" fontId="10" fillId="0" borderId="18" xfId="0" applyFont="1" applyBorder="1" applyAlignment="1">
      <alignment horizontal="left" vertical="center"/>
    </xf>
    <xf numFmtId="0" fontId="10" fillId="0" borderId="26" xfId="0" applyFont="1" applyBorder="1" applyAlignment="1">
      <alignment horizontal="left" vertical="center"/>
    </xf>
    <xf numFmtId="0" fontId="24" fillId="0" borderId="12" xfId="0" applyFont="1" applyBorder="1" applyAlignment="1">
      <alignment horizontal="left"/>
    </xf>
    <xf numFmtId="0" fontId="7" fillId="0" borderId="64" xfId="0" applyFont="1" applyBorder="1" applyAlignment="1">
      <alignment horizontal="left" vertical="center"/>
    </xf>
    <xf numFmtId="0" fontId="7" fillId="0" borderId="65" xfId="0" applyFont="1" applyBorder="1" applyAlignment="1">
      <alignment horizontal="left" vertical="center"/>
    </xf>
    <xf numFmtId="0" fontId="9" fillId="10" borderId="21" xfId="0" applyFont="1" applyFill="1" applyBorder="1" applyAlignment="1">
      <alignment horizontal="left" vertical="center" wrapText="1"/>
    </xf>
    <xf numFmtId="0" fontId="17" fillId="10" borderId="46" xfId="0" applyFont="1" applyFill="1" applyBorder="1" applyAlignment="1">
      <alignment horizontal="left" vertical="center" wrapText="1" shrinkToFit="1"/>
    </xf>
    <xf numFmtId="0" fontId="17" fillId="10" borderId="54" xfId="0" applyFont="1" applyFill="1" applyBorder="1" applyAlignment="1">
      <alignment horizontal="left" vertical="center" wrapText="1" shrinkToFit="1"/>
    </xf>
    <xf numFmtId="0" fontId="17" fillId="10" borderId="27" xfId="0" applyFont="1" applyFill="1" applyBorder="1" applyAlignment="1">
      <alignment horizontal="left" vertical="center" wrapText="1" shrinkToFit="1"/>
    </xf>
    <xf numFmtId="0" fontId="4" fillId="35" borderId="0" xfId="0" applyFont="1" applyFill="1" applyAlignment="1">
      <alignment horizontal="left" vertical="center" wrapText="1"/>
    </xf>
    <xf numFmtId="0" fontId="7" fillId="0" borderId="17" xfId="0" applyFont="1" applyBorder="1" applyAlignment="1">
      <alignment horizontal="left" vertical="top"/>
    </xf>
    <xf numFmtId="0" fontId="7" fillId="0" borderId="66" xfId="0" applyFont="1" applyBorder="1" applyAlignment="1">
      <alignment horizontal="left" vertical="top"/>
    </xf>
    <xf numFmtId="0" fontId="7" fillId="0" borderId="46" xfId="0" applyFont="1" applyBorder="1" applyAlignment="1">
      <alignment horizontal="left" vertical="top"/>
    </xf>
    <xf numFmtId="0" fontId="7" fillId="0" borderId="18" xfId="0" applyFont="1" applyBorder="1" applyAlignment="1">
      <alignment horizontal="left" vertical="top"/>
    </xf>
    <xf numFmtId="0" fontId="7" fillId="0" borderId="67" xfId="0" applyFont="1" applyBorder="1" applyAlignment="1">
      <alignment horizontal="left" vertical="top"/>
    </xf>
    <xf numFmtId="0" fontId="7" fillId="0" borderId="27" xfId="0" applyFont="1" applyBorder="1" applyAlignment="1">
      <alignment horizontal="left" vertical="top"/>
    </xf>
    <xf numFmtId="0" fontId="6" fillId="0" borderId="59" xfId="0" applyFont="1" applyFill="1" applyBorder="1" applyAlignment="1">
      <alignment horizontal="left" vertical="center" wrapText="1"/>
    </xf>
    <xf numFmtId="0" fontId="106" fillId="0" borderId="50" xfId="0" applyFont="1" applyFill="1" applyBorder="1" applyAlignment="1">
      <alignment horizontal="left" vertical="center" wrapText="1"/>
    </xf>
    <xf numFmtId="0" fontId="106" fillId="0" borderId="48" xfId="0" applyFont="1" applyFill="1" applyBorder="1" applyAlignment="1">
      <alignment horizontal="left" vertical="center" wrapText="1"/>
    </xf>
    <xf numFmtId="0" fontId="8" fillId="0" borderId="50" xfId="0" applyFont="1" applyFill="1" applyBorder="1" applyAlignment="1">
      <alignment horizontal="left" vertical="center" wrapText="1"/>
    </xf>
    <xf numFmtId="0" fontId="8" fillId="0" borderId="48" xfId="0" applyFont="1" applyFill="1" applyBorder="1" applyAlignment="1">
      <alignment horizontal="left" vertical="center" wrapText="1"/>
    </xf>
    <xf numFmtId="0" fontId="119" fillId="0" borderId="0" xfId="0" applyFont="1" applyAlignment="1">
      <alignment horizontal="center" vertical="center"/>
    </xf>
    <xf numFmtId="0" fontId="120" fillId="0" borderId="0" xfId="0" applyFont="1" applyAlignment="1">
      <alignment horizontal="center" vertical="center"/>
    </xf>
    <xf numFmtId="0" fontId="7" fillId="0" borderId="45" xfId="0" applyNumberFormat="1" applyFont="1" applyFill="1" applyBorder="1" applyAlignment="1">
      <alignment horizontal="right" vertical="center"/>
    </xf>
    <xf numFmtId="40" fontId="7" fillId="0" borderId="45" xfId="49" applyNumberFormat="1" applyFont="1" applyFill="1" applyBorder="1" applyAlignment="1">
      <alignment vertical="center"/>
    </xf>
    <xf numFmtId="0" fontId="6" fillId="0" borderId="13" xfId="0" applyFont="1" applyFill="1" applyBorder="1" applyAlignment="1">
      <alignment vertical="center" wrapText="1"/>
    </xf>
    <xf numFmtId="204" fontId="7" fillId="0" borderId="21"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3486150</xdr:colOff>
      <xdr:row>29</xdr:row>
      <xdr:rowOff>57150</xdr:rowOff>
    </xdr:from>
    <xdr:to>
      <xdr:col>10</xdr:col>
      <xdr:colOff>9525</xdr:colOff>
      <xdr:row>29</xdr:row>
      <xdr:rowOff>1038225</xdr:rowOff>
    </xdr:to>
    <xdr:pic>
      <xdr:nvPicPr>
        <xdr:cNvPr id="1" name="図 1"/>
        <xdr:cNvPicPr preferRelativeResize="1">
          <a:picLocks noChangeAspect="1"/>
        </xdr:cNvPicPr>
      </xdr:nvPicPr>
      <xdr:blipFill>
        <a:blip r:embed="rId1"/>
        <a:stretch>
          <a:fillRect/>
        </a:stretch>
      </xdr:blipFill>
      <xdr:spPr>
        <a:xfrm>
          <a:off x="12201525" y="17278350"/>
          <a:ext cx="9525" cy="981075"/>
        </a:xfrm>
        <a:prstGeom prst="rect">
          <a:avLst/>
        </a:prstGeom>
        <a:noFill/>
        <a:ln w="9525" cmpd="sng">
          <a:noFill/>
        </a:ln>
      </xdr:spPr>
    </xdr:pic>
    <xdr:clientData/>
  </xdr:twoCellAnchor>
  <xdr:twoCellAnchor editAs="oneCell">
    <xdr:from>
      <xdr:col>1</xdr:col>
      <xdr:colOff>0</xdr:colOff>
      <xdr:row>67</xdr:row>
      <xdr:rowOff>0</xdr:rowOff>
    </xdr:from>
    <xdr:to>
      <xdr:col>2</xdr:col>
      <xdr:colOff>504825</xdr:colOff>
      <xdr:row>70</xdr:row>
      <xdr:rowOff>276225</xdr:rowOff>
    </xdr:to>
    <xdr:pic>
      <xdr:nvPicPr>
        <xdr:cNvPr id="2" name="図 1"/>
        <xdr:cNvPicPr preferRelativeResize="1">
          <a:picLocks noChangeAspect="1"/>
        </xdr:cNvPicPr>
      </xdr:nvPicPr>
      <xdr:blipFill>
        <a:blip r:embed="rId2"/>
        <a:stretch>
          <a:fillRect/>
        </a:stretch>
      </xdr:blipFill>
      <xdr:spPr>
        <a:xfrm>
          <a:off x="190500" y="40195500"/>
          <a:ext cx="1371600" cy="1190625"/>
        </a:xfrm>
        <a:prstGeom prst="rect">
          <a:avLst/>
        </a:prstGeom>
        <a:noFill/>
        <a:ln w="9525" cmpd="sng">
          <a:noFill/>
        </a:ln>
      </xdr:spPr>
    </xdr:pic>
    <xdr:clientData/>
  </xdr:twoCellAnchor>
  <xdr:twoCellAnchor>
    <xdr:from>
      <xdr:col>2</xdr:col>
      <xdr:colOff>800100</xdr:colOff>
      <xdr:row>67</xdr:row>
      <xdr:rowOff>9525</xdr:rowOff>
    </xdr:from>
    <xdr:to>
      <xdr:col>4</xdr:col>
      <xdr:colOff>609600</xdr:colOff>
      <xdr:row>70</xdr:row>
      <xdr:rowOff>304800</xdr:rowOff>
    </xdr:to>
    <xdr:sp>
      <xdr:nvSpPr>
        <xdr:cNvPr id="3" name="テキスト ボックス 1"/>
        <xdr:cNvSpPr txBox="1">
          <a:spLocks noChangeArrowheads="1"/>
        </xdr:cNvSpPr>
      </xdr:nvSpPr>
      <xdr:spPr>
        <a:xfrm>
          <a:off x="1857375" y="40205025"/>
          <a:ext cx="3457575" cy="1209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50" b="0" i="0" u="none" baseline="0">
              <a:solidFill>
                <a:srgbClr val="000000"/>
              </a:solidFill>
              <a:latin typeface="Calibri"/>
              <a:ea typeface="Calibri"/>
              <a:cs typeface="Calibri"/>
            </a:rPr>
            <a:t>A</a:t>
          </a:r>
          <a:r>
            <a:rPr lang="en-US" cap="none" sz="1050" b="0" i="0" u="none" baseline="0">
              <a:solidFill>
                <a:srgbClr val="000000"/>
              </a:solidFill>
              <a:latin typeface="ＭＳ Ｐゴシック"/>
              <a:ea typeface="ＭＳ Ｐゴシック"/>
              <a:cs typeface="ＭＳ Ｐゴシック"/>
            </a:rPr>
            <a:t>と</a:t>
          </a:r>
          <a:r>
            <a:rPr lang="en-US" cap="none" sz="1050" b="0" i="0" u="none" baseline="0">
              <a:solidFill>
                <a:srgbClr val="000000"/>
              </a:solidFill>
              <a:latin typeface="Calibri"/>
              <a:ea typeface="Calibri"/>
              <a:cs typeface="Calibri"/>
            </a:rPr>
            <a:t>B</a:t>
          </a:r>
          <a:r>
            <a:rPr lang="en-US" cap="none" sz="1050" b="0" i="0" u="none" baseline="0">
              <a:solidFill>
                <a:srgbClr val="000000"/>
              </a:solidFill>
              <a:latin typeface="ＭＳ Ｐゴシック"/>
              <a:ea typeface="ＭＳ Ｐゴシック"/>
              <a:cs typeface="ＭＳ Ｐゴシック"/>
            </a:rPr>
            <a:t>の方法でお振り込むいただくときは、</a:t>
          </a:r>
          <a:r>
            <a:rPr lang="en-US" cap="none" sz="1050" b="0" i="0" u="none" baseline="0">
              <a:solidFill>
                <a:srgbClr val="000000"/>
              </a:solidFill>
              <a:latin typeface="Calibri"/>
              <a:ea typeface="Calibri"/>
              <a:cs typeface="Calibri"/>
            </a:rPr>
            <a:t>10AM-5PM</a:t>
          </a:r>
          <a:r>
            <a:rPr lang="en-US" cap="none" sz="1050" b="0" i="0" u="none" baseline="0">
              <a:solidFill>
                <a:srgbClr val="000000"/>
              </a:solidFill>
              <a:latin typeface="ＭＳ Ｐゴシック"/>
              <a:ea typeface="ＭＳ Ｐゴシック"/>
              <a:cs typeface="ＭＳ Ｐゴシック"/>
            </a:rPr>
            <a:t>の間にお支払い手続きをされると、メッセージが比較的スムーズに送られてくるため、確認が素早くできます。夜間のお手続きはメッセージが送られず銀行に直接問い合わせるため、時により確認に時間がかかることがござ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oac@ashaasia.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M80"/>
  <sheetViews>
    <sheetView tabSelected="1" view="pageBreakPreview" zoomScale="95" zoomScaleNormal="95" zoomScaleSheetLayoutView="95" workbookViewId="0" topLeftCell="A8">
      <selection activeCell="I48" sqref="I48"/>
    </sheetView>
  </sheetViews>
  <sheetFormatPr defaultColWidth="9.00390625" defaultRowHeight="13.5"/>
  <cols>
    <col min="1" max="1" width="2.50390625" style="0" customWidth="1"/>
    <col min="2" max="2" width="11.375" style="0" customWidth="1"/>
    <col min="3" max="3" width="37.25390625" style="3" customWidth="1"/>
    <col min="4" max="4" width="10.625" style="0" customWidth="1"/>
    <col min="5" max="5" width="10.375" style="1" bestFit="1" customWidth="1"/>
    <col min="6" max="6" width="8.625" style="1" bestFit="1" customWidth="1"/>
    <col min="7" max="7" width="10.50390625" style="1" bestFit="1" customWidth="1"/>
    <col min="8" max="8" width="9.625" style="0" customWidth="1"/>
    <col min="9" max="9" width="13.50390625" style="0" bestFit="1" customWidth="1"/>
    <col min="10" max="10" width="45.75390625" style="0" customWidth="1"/>
    <col min="11" max="11" width="4.125" style="0" customWidth="1"/>
    <col min="12" max="12" width="10.50390625" style="0" bestFit="1" customWidth="1"/>
    <col min="13" max="13" width="12.625" style="0" bestFit="1" customWidth="1"/>
  </cols>
  <sheetData>
    <row r="1" spans="2:10" ht="41.25" customHeight="1">
      <c r="B1" s="253" t="s">
        <v>123</v>
      </c>
      <c r="C1" s="254"/>
      <c r="D1" s="254"/>
      <c r="E1" s="254"/>
      <c r="F1" s="254"/>
      <c r="G1" s="254"/>
      <c r="H1" s="254"/>
      <c r="I1" s="254"/>
      <c r="J1" s="255"/>
    </row>
    <row r="2" spans="2:10" ht="273.75" customHeight="1">
      <c r="B2" s="259" t="s">
        <v>125</v>
      </c>
      <c r="C2" s="260"/>
      <c r="D2" s="260"/>
      <c r="E2" s="260"/>
      <c r="F2" s="260"/>
      <c r="G2" s="260"/>
      <c r="H2" s="260"/>
      <c r="I2" s="260"/>
      <c r="J2" s="261"/>
    </row>
    <row r="3" spans="2:10" ht="22.5" customHeight="1">
      <c r="B3" s="256" t="s">
        <v>86</v>
      </c>
      <c r="C3" s="257"/>
      <c r="D3" s="257"/>
      <c r="E3" s="257"/>
      <c r="F3" s="257"/>
      <c r="G3" s="257"/>
      <c r="H3" s="257"/>
      <c r="I3" s="257"/>
      <c r="J3" s="258"/>
    </row>
    <row r="4" spans="2:10" ht="13.5">
      <c r="B4" s="67" t="s">
        <v>0</v>
      </c>
      <c r="C4" s="262"/>
      <c r="D4" s="263"/>
      <c r="E4" s="263"/>
      <c r="F4" s="263"/>
      <c r="G4" s="263"/>
      <c r="H4" s="263"/>
      <c r="I4" s="263"/>
      <c r="J4" s="264"/>
    </row>
    <row r="5" spans="2:10" ht="16.5" customHeight="1">
      <c r="B5" s="78" t="s">
        <v>24</v>
      </c>
      <c r="C5" s="234"/>
      <c r="D5" s="235"/>
      <c r="E5" s="265"/>
      <c r="F5" s="266" t="s">
        <v>33</v>
      </c>
      <c r="G5" s="267"/>
      <c r="H5" s="250"/>
      <c r="I5" s="251"/>
      <c r="J5" s="252"/>
    </row>
    <row r="6" spans="2:10" ht="16.5" customHeight="1">
      <c r="B6" s="238" t="s">
        <v>7</v>
      </c>
      <c r="C6" s="244"/>
      <c r="D6" s="245"/>
      <c r="E6" s="246"/>
      <c r="F6" s="268"/>
      <c r="G6" s="269"/>
      <c r="H6" s="270" t="s">
        <v>85</v>
      </c>
      <c r="I6" s="251"/>
      <c r="J6" s="252"/>
    </row>
    <row r="7" spans="2:10" ht="16.5" customHeight="1">
      <c r="B7" s="239"/>
      <c r="C7" s="247"/>
      <c r="D7" s="248"/>
      <c r="E7" s="249"/>
      <c r="F7" s="234" t="s">
        <v>34</v>
      </c>
      <c r="G7" s="235"/>
      <c r="H7" s="250"/>
      <c r="I7" s="251"/>
      <c r="J7" s="252"/>
    </row>
    <row r="8" spans="2:10" ht="16.5" customHeight="1">
      <c r="B8" s="231" t="s">
        <v>20</v>
      </c>
      <c r="C8" s="232"/>
      <c r="D8" s="232"/>
      <c r="E8" s="232"/>
      <c r="F8" s="232"/>
      <c r="G8" s="232"/>
      <c r="H8" s="232"/>
      <c r="I8" s="232"/>
      <c r="J8" s="233"/>
    </row>
    <row r="9" spans="2:10" ht="16.5" customHeight="1">
      <c r="B9" s="21" t="s">
        <v>21</v>
      </c>
      <c r="C9" s="243" t="s">
        <v>22</v>
      </c>
      <c r="D9" s="243"/>
      <c r="E9" s="243"/>
      <c r="F9" s="243"/>
      <c r="G9" s="243"/>
      <c r="H9" s="243"/>
      <c r="I9" s="243"/>
      <c r="J9" s="233"/>
    </row>
    <row r="10" spans="2:10" ht="16.5" customHeight="1">
      <c r="B10" s="271" t="s">
        <v>23</v>
      </c>
      <c r="C10" s="278"/>
      <c r="D10" s="279"/>
      <c r="E10" s="279"/>
      <c r="F10" s="279"/>
      <c r="G10" s="279"/>
      <c r="H10" s="279"/>
      <c r="I10" s="279"/>
      <c r="J10" s="280"/>
    </row>
    <row r="11" spans="2:10" ht="16.5" customHeight="1">
      <c r="B11" s="272"/>
      <c r="C11" s="281"/>
      <c r="D11" s="282"/>
      <c r="E11" s="282"/>
      <c r="F11" s="282"/>
      <c r="G11" s="282"/>
      <c r="H11" s="282"/>
      <c r="I11" s="282"/>
      <c r="J11" s="283"/>
    </row>
    <row r="12" spans="2:10" ht="20.25" customHeight="1" thickBot="1">
      <c r="B12" s="224" t="s">
        <v>29</v>
      </c>
      <c r="C12" s="225"/>
      <c r="D12" s="17"/>
      <c r="E12" s="17"/>
      <c r="F12" s="17"/>
      <c r="G12" s="17"/>
      <c r="H12" s="18" t="s">
        <v>6</v>
      </c>
      <c r="I12" s="19"/>
      <c r="J12" s="20"/>
    </row>
    <row r="13" spans="2:10" s="3" customFormat="1" ht="53.25" customHeight="1" thickBot="1">
      <c r="B13" s="36" t="s">
        <v>1</v>
      </c>
      <c r="C13" s="64" t="s">
        <v>8</v>
      </c>
      <c r="D13" s="60" t="s">
        <v>2</v>
      </c>
      <c r="E13" s="5" t="s">
        <v>31</v>
      </c>
      <c r="F13" s="29" t="s">
        <v>30</v>
      </c>
      <c r="G13" s="30" t="s">
        <v>32</v>
      </c>
      <c r="H13" s="117" t="s">
        <v>3</v>
      </c>
      <c r="I13" s="4" t="s">
        <v>16</v>
      </c>
      <c r="J13" s="69" t="s">
        <v>61</v>
      </c>
    </row>
    <row r="14" spans="2:13" s="2" customFormat="1" ht="54" customHeight="1">
      <c r="B14" s="226" t="s">
        <v>15</v>
      </c>
      <c r="C14" s="284" t="s">
        <v>110</v>
      </c>
      <c r="D14" s="38" t="s">
        <v>5</v>
      </c>
      <c r="E14" s="11">
        <v>285.71429</v>
      </c>
      <c r="F14" s="27">
        <f aca="true" t="shared" si="0" ref="F14:F19">ROUND(E14*0.12,0)</f>
        <v>34</v>
      </c>
      <c r="G14" s="48">
        <f>ROUND(E14+F14,0)</f>
        <v>320</v>
      </c>
      <c r="H14" s="107"/>
      <c r="I14" s="102">
        <f>G14*H14</f>
        <v>0</v>
      </c>
      <c r="J14" s="12" t="s">
        <v>75</v>
      </c>
      <c r="M14" s="195">
        <f>230/1.12</f>
        <v>205.35714285714283</v>
      </c>
    </row>
    <row r="15" spans="2:13" s="2" customFormat="1" ht="54" customHeight="1">
      <c r="B15" s="204"/>
      <c r="C15" s="240"/>
      <c r="D15" s="88" t="s">
        <v>67</v>
      </c>
      <c r="E15" s="33">
        <v>178.57143</v>
      </c>
      <c r="F15" s="96">
        <f t="shared" si="0"/>
        <v>21</v>
      </c>
      <c r="G15" s="97">
        <f aca="true" t="shared" si="1" ref="G15:G57">ROUND(E15+F15,0)</f>
        <v>200</v>
      </c>
      <c r="H15" s="108"/>
      <c r="I15" s="103">
        <f>G15*H15</f>
        <v>0</v>
      </c>
      <c r="J15" s="100" t="s">
        <v>76</v>
      </c>
      <c r="M15" s="14"/>
    </row>
    <row r="16" spans="2:13" s="24" customFormat="1" ht="44.25" customHeight="1">
      <c r="B16" s="204"/>
      <c r="C16" s="127" t="s">
        <v>107</v>
      </c>
      <c r="D16" s="38" t="s">
        <v>5</v>
      </c>
      <c r="E16" s="11">
        <v>316.96429</v>
      </c>
      <c r="F16" s="27">
        <f t="shared" si="0"/>
        <v>38</v>
      </c>
      <c r="G16" s="43">
        <f t="shared" si="1"/>
        <v>355</v>
      </c>
      <c r="H16" s="110"/>
      <c r="I16" s="130">
        <f>G16*H16</f>
        <v>0</v>
      </c>
      <c r="J16" s="147" t="s">
        <v>89</v>
      </c>
      <c r="M16" s="23"/>
    </row>
    <row r="17" spans="2:13" s="22" customFormat="1" ht="45.75" customHeight="1">
      <c r="B17" s="204"/>
      <c r="C17" s="172" t="s">
        <v>108</v>
      </c>
      <c r="D17" s="61" t="s">
        <v>27</v>
      </c>
      <c r="E17" s="11">
        <v>303.57143</v>
      </c>
      <c r="F17" s="27">
        <f t="shared" si="0"/>
        <v>36</v>
      </c>
      <c r="G17" s="37">
        <f t="shared" si="1"/>
        <v>340</v>
      </c>
      <c r="H17" s="110"/>
      <c r="I17" s="130">
        <f>G17*H17</f>
        <v>0</v>
      </c>
      <c r="J17" s="147" t="s">
        <v>90</v>
      </c>
      <c r="M17" s="23"/>
    </row>
    <row r="18" spans="2:13" ht="48.75" customHeight="1">
      <c r="B18" s="204"/>
      <c r="C18" s="285" t="s">
        <v>59</v>
      </c>
      <c r="D18" s="61" t="s">
        <v>39</v>
      </c>
      <c r="E18" s="11">
        <v>316.96429</v>
      </c>
      <c r="F18" s="27">
        <f t="shared" si="0"/>
        <v>38</v>
      </c>
      <c r="G18" s="37">
        <f t="shared" si="1"/>
        <v>355</v>
      </c>
      <c r="H18" s="110"/>
      <c r="I18" s="81">
        <f aca="true" t="shared" si="2" ref="I18:I56">G18*H18</f>
        <v>0</v>
      </c>
      <c r="J18" s="12" t="s">
        <v>92</v>
      </c>
      <c r="M18" s="14"/>
    </row>
    <row r="19" spans="2:13" ht="43.5" customHeight="1">
      <c r="B19" s="204"/>
      <c r="C19" s="286"/>
      <c r="D19" s="56" t="s">
        <v>67</v>
      </c>
      <c r="E19" s="33">
        <v>205.35714</v>
      </c>
      <c r="F19" s="96">
        <f t="shared" si="0"/>
        <v>25</v>
      </c>
      <c r="G19" s="97">
        <f t="shared" si="1"/>
        <v>230</v>
      </c>
      <c r="H19" s="108"/>
      <c r="I19" s="98">
        <f t="shared" si="2"/>
        <v>0</v>
      </c>
      <c r="J19" s="100" t="s">
        <v>74</v>
      </c>
      <c r="M19" s="14"/>
    </row>
    <row r="20" spans="2:13" s="22" customFormat="1" ht="46.5" customHeight="1">
      <c r="B20" s="204"/>
      <c r="C20" s="148" t="s">
        <v>111</v>
      </c>
      <c r="D20" s="61" t="s">
        <v>9</v>
      </c>
      <c r="E20" s="11">
        <v>0</v>
      </c>
      <c r="F20" s="27">
        <f>ROUND(E20*0.18,0)</f>
        <v>0</v>
      </c>
      <c r="G20" s="43">
        <f t="shared" si="1"/>
        <v>0</v>
      </c>
      <c r="H20" s="109"/>
      <c r="I20" s="80"/>
      <c r="J20" s="12" t="s">
        <v>40</v>
      </c>
      <c r="M20" s="23"/>
    </row>
    <row r="21" spans="2:13" s="22" customFormat="1" ht="69" customHeight="1">
      <c r="B21" s="204"/>
      <c r="C21" s="65" t="s">
        <v>88</v>
      </c>
      <c r="D21" s="62" t="s">
        <v>42</v>
      </c>
      <c r="E21" s="25">
        <v>133.9286</v>
      </c>
      <c r="F21" s="27">
        <f>ROUND(E21*0.12,0)</f>
        <v>16</v>
      </c>
      <c r="G21" s="43">
        <f t="shared" si="1"/>
        <v>150</v>
      </c>
      <c r="H21" s="110"/>
      <c r="I21" s="81">
        <f t="shared" si="2"/>
        <v>0</v>
      </c>
      <c r="J21" s="12" t="s">
        <v>72</v>
      </c>
      <c r="L21" s="196">
        <f>430/1.12</f>
        <v>383.9285714285714</v>
      </c>
      <c r="M21" s="23"/>
    </row>
    <row r="22" spans="2:13" s="22" customFormat="1" ht="46.5" customHeight="1">
      <c r="B22" s="204"/>
      <c r="C22" s="148" t="s">
        <v>105</v>
      </c>
      <c r="D22" s="61" t="s">
        <v>52</v>
      </c>
      <c r="E22" s="25">
        <v>133.9286</v>
      </c>
      <c r="F22" s="27">
        <f>ROUND(E22*0.12,0)</f>
        <v>16</v>
      </c>
      <c r="G22" s="43">
        <f t="shared" si="1"/>
        <v>150</v>
      </c>
      <c r="H22" s="110"/>
      <c r="I22" s="149">
        <f t="shared" si="2"/>
        <v>0</v>
      </c>
      <c r="J22" s="147" t="s">
        <v>49</v>
      </c>
      <c r="M22" s="23"/>
    </row>
    <row r="23" spans="2:13" s="22" customFormat="1" ht="46.5" customHeight="1">
      <c r="B23" s="204"/>
      <c r="C23" s="148" t="s">
        <v>106</v>
      </c>
      <c r="D23" s="61" t="s">
        <v>52</v>
      </c>
      <c r="E23" s="25">
        <v>133.9286</v>
      </c>
      <c r="F23" s="27">
        <f>ROUND(E23*0.12,0)</f>
        <v>16</v>
      </c>
      <c r="G23" s="43">
        <f t="shared" si="1"/>
        <v>150</v>
      </c>
      <c r="H23" s="110"/>
      <c r="I23" s="149">
        <f t="shared" si="2"/>
        <v>0</v>
      </c>
      <c r="J23" s="147" t="s">
        <v>50</v>
      </c>
      <c r="M23" s="23"/>
    </row>
    <row r="24" spans="2:13" ht="78.75" customHeight="1">
      <c r="B24" s="204"/>
      <c r="C24" s="287" t="s">
        <v>114</v>
      </c>
      <c r="D24" s="86" t="s">
        <v>25</v>
      </c>
      <c r="E24" s="25">
        <v>383.9286</v>
      </c>
      <c r="F24" s="27">
        <f>ROUND(E24*0.12,0)</f>
        <v>46</v>
      </c>
      <c r="G24" s="43">
        <f t="shared" si="1"/>
        <v>430</v>
      </c>
      <c r="H24" s="110"/>
      <c r="I24" s="81">
        <f t="shared" si="2"/>
        <v>0</v>
      </c>
      <c r="J24" s="12" t="s">
        <v>116</v>
      </c>
      <c r="M24" s="14"/>
    </row>
    <row r="25" spans="2:13" ht="51" customHeight="1">
      <c r="B25" s="204"/>
      <c r="C25" s="288"/>
      <c r="D25" s="94" t="s">
        <v>68</v>
      </c>
      <c r="E25" s="95">
        <v>232.142857</v>
      </c>
      <c r="F25" s="96">
        <f>ROUND(E25*0.12,0)</f>
        <v>28</v>
      </c>
      <c r="G25" s="97">
        <f t="shared" si="1"/>
        <v>260</v>
      </c>
      <c r="H25" s="108"/>
      <c r="I25" s="98">
        <f t="shared" si="2"/>
        <v>0</v>
      </c>
      <c r="J25" s="99" t="s">
        <v>73</v>
      </c>
      <c r="M25" s="14"/>
    </row>
    <row r="26" spans="2:13" ht="40.5" customHeight="1">
      <c r="B26" s="204"/>
      <c r="C26" s="205" t="s">
        <v>118</v>
      </c>
      <c r="D26" s="61" t="s">
        <v>37</v>
      </c>
      <c r="E26" s="11">
        <v>90</v>
      </c>
      <c r="F26" s="27">
        <v>0</v>
      </c>
      <c r="G26" s="37">
        <f t="shared" si="1"/>
        <v>90</v>
      </c>
      <c r="H26" s="111"/>
      <c r="I26" s="81">
        <f t="shared" si="2"/>
        <v>0</v>
      </c>
      <c r="J26" s="241" t="s">
        <v>10</v>
      </c>
      <c r="M26" s="14"/>
    </row>
    <row r="27" spans="2:13" ht="43.5" customHeight="1">
      <c r="B27" s="204"/>
      <c r="C27" s="240"/>
      <c r="D27" s="61" t="s">
        <v>5</v>
      </c>
      <c r="E27" s="11">
        <v>170</v>
      </c>
      <c r="F27" s="27">
        <v>0</v>
      </c>
      <c r="G27" s="43">
        <f t="shared" si="1"/>
        <v>170</v>
      </c>
      <c r="H27" s="111"/>
      <c r="I27" s="82">
        <f t="shared" si="2"/>
        <v>0</v>
      </c>
      <c r="J27" s="242"/>
      <c r="M27" s="14"/>
    </row>
    <row r="28" spans="2:13" ht="45.75" customHeight="1">
      <c r="B28" s="204"/>
      <c r="C28" s="66" t="s">
        <v>26</v>
      </c>
      <c r="D28" s="42" t="s">
        <v>13</v>
      </c>
      <c r="E28" s="25">
        <v>170</v>
      </c>
      <c r="F28" s="25">
        <v>0</v>
      </c>
      <c r="G28" s="49">
        <f t="shared" si="1"/>
        <v>170</v>
      </c>
      <c r="H28" s="112"/>
      <c r="I28" s="82">
        <f t="shared" si="2"/>
        <v>0</v>
      </c>
      <c r="J28" s="12" t="s">
        <v>11</v>
      </c>
      <c r="M28" s="14"/>
    </row>
    <row r="29" spans="2:13" ht="57.75" customHeight="1">
      <c r="B29" s="204"/>
      <c r="C29" s="120" t="s">
        <v>93</v>
      </c>
      <c r="D29" s="121" t="s">
        <v>42</v>
      </c>
      <c r="E29" s="122">
        <v>110</v>
      </c>
      <c r="F29" s="122">
        <v>0</v>
      </c>
      <c r="G29" s="123">
        <f t="shared" si="1"/>
        <v>110</v>
      </c>
      <c r="H29" s="112"/>
      <c r="I29" s="124">
        <f t="shared" si="2"/>
        <v>0</v>
      </c>
      <c r="J29" s="125" t="s">
        <v>87</v>
      </c>
      <c r="M29" s="14"/>
    </row>
    <row r="30" spans="2:13" ht="81.75" customHeight="1" thickBot="1">
      <c r="B30" s="227"/>
      <c r="C30" s="52" t="s">
        <v>94</v>
      </c>
      <c r="D30" s="63" t="s">
        <v>45</v>
      </c>
      <c r="E30" s="35">
        <v>304.7619</v>
      </c>
      <c r="F30" s="35">
        <f aca="true" t="shared" si="3" ref="F30:F37">ROUND(E30*0.05,0)</f>
        <v>15</v>
      </c>
      <c r="G30" s="50">
        <f t="shared" si="1"/>
        <v>320</v>
      </c>
      <c r="H30" s="113"/>
      <c r="I30" s="83">
        <f t="shared" si="2"/>
        <v>0</v>
      </c>
      <c r="J30" s="87" t="s">
        <v>91</v>
      </c>
      <c r="K30" s="22"/>
      <c r="M30" s="14"/>
    </row>
    <row r="31" spans="2:13" ht="81.75" customHeight="1" thickBot="1">
      <c r="B31" s="126"/>
      <c r="C31" s="150" t="s">
        <v>102</v>
      </c>
      <c r="D31" s="139" t="s">
        <v>45</v>
      </c>
      <c r="E31" s="140">
        <v>352.38095</v>
      </c>
      <c r="F31" s="140">
        <f t="shared" si="3"/>
        <v>18</v>
      </c>
      <c r="G31" s="141">
        <f aca="true" t="shared" si="4" ref="G31:G37">ROUND(E31+F31,0)</f>
        <v>370</v>
      </c>
      <c r="H31" s="113"/>
      <c r="I31" s="142">
        <f aca="true" t="shared" si="5" ref="I31:I40">G31*H31</f>
        <v>0</v>
      </c>
      <c r="J31" s="143" t="s">
        <v>95</v>
      </c>
      <c r="K31" s="22"/>
      <c r="M31" s="14"/>
    </row>
    <row r="32" spans="2:13" s="22" customFormat="1" ht="49.5" customHeight="1">
      <c r="B32" s="204"/>
      <c r="C32" s="198" t="s">
        <v>126</v>
      </c>
      <c r="D32" s="189" t="s">
        <v>35</v>
      </c>
      <c r="E32" s="190">
        <v>352.381</v>
      </c>
      <c r="F32" s="191">
        <f t="shared" si="3"/>
        <v>18</v>
      </c>
      <c r="G32" s="192">
        <f t="shared" si="4"/>
        <v>370</v>
      </c>
      <c r="H32" s="193"/>
      <c r="I32" s="194">
        <f t="shared" si="5"/>
        <v>0</v>
      </c>
      <c r="J32" s="201" t="s">
        <v>97</v>
      </c>
      <c r="L32" s="196">
        <f>3600/1.05</f>
        <v>3428.5714285714284</v>
      </c>
      <c r="M32" s="23"/>
    </row>
    <row r="33" spans="2:13" s="22" customFormat="1" ht="49.5" customHeight="1">
      <c r="B33" s="204"/>
      <c r="C33" s="199"/>
      <c r="D33" s="173" t="s">
        <v>41</v>
      </c>
      <c r="E33" s="174">
        <v>1738.0952</v>
      </c>
      <c r="F33" s="175">
        <f t="shared" si="3"/>
        <v>87</v>
      </c>
      <c r="G33" s="176">
        <f t="shared" si="4"/>
        <v>1825</v>
      </c>
      <c r="H33" s="177"/>
      <c r="I33" s="179">
        <f t="shared" si="5"/>
        <v>0</v>
      </c>
      <c r="J33" s="202"/>
      <c r="L33" s="197">
        <f>G33/5</f>
        <v>365</v>
      </c>
      <c r="M33" s="23"/>
    </row>
    <row r="34" spans="2:13" s="22" customFormat="1" ht="48.75" customHeight="1" thickBot="1">
      <c r="B34" s="204"/>
      <c r="C34" s="200"/>
      <c r="D34" s="173" t="s">
        <v>55</v>
      </c>
      <c r="E34" s="174">
        <v>3428.5714</v>
      </c>
      <c r="F34" s="175">
        <f t="shared" si="3"/>
        <v>171</v>
      </c>
      <c r="G34" s="176">
        <f t="shared" si="4"/>
        <v>3600</v>
      </c>
      <c r="H34" s="177"/>
      <c r="I34" s="179">
        <f t="shared" si="5"/>
        <v>0</v>
      </c>
      <c r="J34" s="203"/>
      <c r="M34" s="23"/>
    </row>
    <row r="35" spans="2:13" s="22" customFormat="1" ht="49.5" customHeight="1">
      <c r="B35" s="204"/>
      <c r="C35" s="198" t="s">
        <v>124</v>
      </c>
      <c r="D35" s="189" t="s">
        <v>35</v>
      </c>
      <c r="E35" s="190">
        <v>333.3333</v>
      </c>
      <c r="F35" s="191">
        <f t="shared" si="3"/>
        <v>17</v>
      </c>
      <c r="G35" s="192">
        <f t="shared" si="4"/>
        <v>350</v>
      </c>
      <c r="H35" s="193"/>
      <c r="I35" s="194">
        <f t="shared" si="5"/>
        <v>0</v>
      </c>
      <c r="J35" s="201" t="s">
        <v>97</v>
      </c>
      <c r="M35" s="23"/>
    </row>
    <row r="36" spans="2:13" s="22" customFormat="1" ht="49.5" customHeight="1">
      <c r="B36" s="204"/>
      <c r="C36" s="199"/>
      <c r="D36" s="173" t="s">
        <v>41</v>
      </c>
      <c r="E36" s="174">
        <v>1642.85714</v>
      </c>
      <c r="F36" s="175">
        <f t="shared" si="3"/>
        <v>82</v>
      </c>
      <c r="G36" s="176">
        <f t="shared" si="4"/>
        <v>1725</v>
      </c>
      <c r="H36" s="177"/>
      <c r="I36" s="179">
        <f t="shared" si="5"/>
        <v>0</v>
      </c>
      <c r="J36" s="202"/>
      <c r="M36" s="23"/>
    </row>
    <row r="37" spans="2:13" s="22" customFormat="1" ht="48.75" customHeight="1">
      <c r="B37" s="204"/>
      <c r="C37" s="200"/>
      <c r="D37" s="173" t="s">
        <v>55</v>
      </c>
      <c r="E37" s="174">
        <v>3238.095238</v>
      </c>
      <c r="F37" s="175">
        <f t="shared" si="3"/>
        <v>162</v>
      </c>
      <c r="G37" s="176">
        <f t="shared" si="4"/>
        <v>3400</v>
      </c>
      <c r="H37" s="177"/>
      <c r="I37" s="179">
        <f t="shared" si="5"/>
        <v>0</v>
      </c>
      <c r="J37" s="203"/>
      <c r="M37" s="23"/>
    </row>
    <row r="38" spans="2:13" s="22" customFormat="1" ht="49.5" customHeight="1">
      <c r="B38" s="221"/>
      <c r="C38" s="199" t="s">
        <v>127</v>
      </c>
      <c r="D38" s="184" t="s">
        <v>35</v>
      </c>
      <c r="E38" s="185">
        <v>304.7619</v>
      </c>
      <c r="F38" s="186">
        <f aca="true" t="shared" si="6" ref="F38:F48">ROUND(E38*0.05,0)</f>
        <v>15</v>
      </c>
      <c r="G38" s="187">
        <f t="shared" si="1"/>
        <v>320</v>
      </c>
      <c r="H38" s="188"/>
      <c r="I38" s="178">
        <f t="shared" si="5"/>
        <v>0</v>
      </c>
      <c r="J38" s="202" t="s">
        <v>97</v>
      </c>
      <c r="L38" s="22">
        <f>310/1.05*10</f>
        <v>2952.3809523809523</v>
      </c>
      <c r="M38" s="23"/>
    </row>
    <row r="39" spans="2:13" s="22" customFormat="1" ht="49.5" customHeight="1">
      <c r="B39" s="221"/>
      <c r="C39" s="199"/>
      <c r="D39" s="173" t="s">
        <v>41</v>
      </c>
      <c r="E39" s="174">
        <v>1500</v>
      </c>
      <c r="F39" s="175">
        <f t="shared" si="6"/>
        <v>75</v>
      </c>
      <c r="G39" s="176">
        <f t="shared" si="1"/>
        <v>1575</v>
      </c>
      <c r="H39" s="177"/>
      <c r="I39" s="179">
        <f t="shared" si="5"/>
        <v>0</v>
      </c>
      <c r="J39" s="202"/>
      <c r="L39" s="197">
        <f>G39/5</f>
        <v>315</v>
      </c>
      <c r="M39" s="23"/>
    </row>
    <row r="40" spans="2:13" s="22" customFormat="1" ht="48.75" customHeight="1">
      <c r="B40" s="221"/>
      <c r="C40" s="199"/>
      <c r="D40" s="180" t="s">
        <v>55</v>
      </c>
      <c r="E40" s="181">
        <v>2952.381</v>
      </c>
      <c r="F40" s="182">
        <f t="shared" si="6"/>
        <v>148</v>
      </c>
      <c r="G40" s="176">
        <f t="shared" si="1"/>
        <v>3100</v>
      </c>
      <c r="H40" s="177"/>
      <c r="I40" s="183">
        <f t="shared" si="5"/>
        <v>0</v>
      </c>
      <c r="J40" s="203"/>
      <c r="M40" s="23"/>
    </row>
    <row r="41" spans="2:13" s="22" customFormat="1" ht="49.5" customHeight="1">
      <c r="B41" s="221"/>
      <c r="C41" s="273" t="s">
        <v>117</v>
      </c>
      <c r="D41" s="160" t="s">
        <v>35</v>
      </c>
      <c r="E41" s="161">
        <v>285.71428</v>
      </c>
      <c r="F41" s="162">
        <f t="shared" si="6"/>
        <v>14</v>
      </c>
      <c r="G41" s="163">
        <f t="shared" si="1"/>
        <v>300</v>
      </c>
      <c r="H41" s="157"/>
      <c r="I41" s="164">
        <f aca="true" t="shared" si="7" ref="I41:I46">G41*H41</f>
        <v>0</v>
      </c>
      <c r="J41" s="274" t="s">
        <v>98</v>
      </c>
      <c r="M41" s="23"/>
    </row>
    <row r="42" spans="2:13" s="22" customFormat="1" ht="49.5" customHeight="1">
      <c r="B42" s="221"/>
      <c r="C42" s="273"/>
      <c r="D42" s="160" t="s">
        <v>41</v>
      </c>
      <c r="E42" s="161">
        <v>1380.95238</v>
      </c>
      <c r="F42" s="162">
        <f t="shared" si="6"/>
        <v>69</v>
      </c>
      <c r="G42" s="163">
        <f t="shared" si="1"/>
        <v>1450</v>
      </c>
      <c r="H42" s="157"/>
      <c r="I42" s="164">
        <f t="shared" si="7"/>
        <v>0</v>
      </c>
      <c r="J42" s="275"/>
      <c r="M42" s="23"/>
    </row>
    <row r="43" spans="2:13" s="22" customFormat="1" ht="49.5" customHeight="1">
      <c r="B43" s="221"/>
      <c r="C43" s="273"/>
      <c r="D43" s="160" t="s">
        <v>43</v>
      </c>
      <c r="E43" s="161">
        <v>2761.9047</v>
      </c>
      <c r="F43" s="162">
        <f t="shared" si="6"/>
        <v>138</v>
      </c>
      <c r="G43" s="163">
        <f t="shared" si="1"/>
        <v>2900</v>
      </c>
      <c r="H43" s="157"/>
      <c r="I43" s="164">
        <f t="shared" si="7"/>
        <v>0</v>
      </c>
      <c r="J43" s="276"/>
      <c r="M43" s="23"/>
    </row>
    <row r="44" spans="2:13" s="22" customFormat="1" ht="49.5" customHeight="1">
      <c r="B44" s="221"/>
      <c r="C44" s="213" t="s">
        <v>120</v>
      </c>
      <c r="D44" s="151" t="s">
        <v>35</v>
      </c>
      <c r="E44" s="152">
        <v>219.04761</v>
      </c>
      <c r="F44" s="153">
        <f t="shared" si="6"/>
        <v>11</v>
      </c>
      <c r="G44" s="154">
        <f t="shared" si="1"/>
        <v>230</v>
      </c>
      <c r="H44" s="157"/>
      <c r="I44" s="155">
        <f t="shared" si="7"/>
        <v>0</v>
      </c>
      <c r="J44" s="215" t="s">
        <v>96</v>
      </c>
      <c r="M44" s="23"/>
    </row>
    <row r="45" spans="2:13" s="22" customFormat="1" ht="49.5" customHeight="1">
      <c r="B45" s="221"/>
      <c r="C45" s="214"/>
      <c r="D45" s="151" t="s">
        <v>44</v>
      </c>
      <c r="E45" s="152">
        <v>1071.4285</v>
      </c>
      <c r="F45" s="153">
        <f t="shared" si="6"/>
        <v>54</v>
      </c>
      <c r="G45" s="156">
        <f t="shared" si="1"/>
        <v>1125</v>
      </c>
      <c r="H45" s="157"/>
      <c r="I45" s="155">
        <f t="shared" si="7"/>
        <v>0</v>
      </c>
      <c r="J45" s="216"/>
      <c r="M45" s="23"/>
    </row>
    <row r="46" spans="2:13" s="22" customFormat="1" ht="49.5" customHeight="1">
      <c r="B46" s="221"/>
      <c r="C46" s="214"/>
      <c r="D46" s="151" t="s">
        <v>43</v>
      </c>
      <c r="E46" s="152">
        <v>2095.238</v>
      </c>
      <c r="F46" s="153">
        <f t="shared" si="6"/>
        <v>105</v>
      </c>
      <c r="G46" s="156">
        <f t="shared" si="1"/>
        <v>2200</v>
      </c>
      <c r="H46" s="157"/>
      <c r="I46" s="155">
        <f t="shared" si="7"/>
        <v>0</v>
      </c>
      <c r="J46" s="217"/>
      <c r="M46" s="23"/>
    </row>
    <row r="47" spans="2:13" s="22" customFormat="1" ht="69" customHeight="1">
      <c r="B47" s="221"/>
      <c r="C47" s="127" t="s">
        <v>128</v>
      </c>
      <c r="D47" s="88" t="s">
        <v>35</v>
      </c>
      <c r="E47" s="134">
        <v>371.42857</v>
      </c>
      <c r="F47" s="33">
        <f t="shared" si="6"/>
        <v>19</v>
      </c>
      <c r="G47" s="133">
        <f t="shared" si="1"/>
        <v>390</v>
      </c>
      <c r="H47" s="157"/>
      <c r="I47" s="129">
        <f t="shared" si="2"/>
        <v>0</v>
      </c>
      <c r="J47" s="135" t="s">
        <v>84</v>
      </c>
      <c r="L47" s="22">
        <f>390/1.05</f>
        <v>371.4285714285714</v>
      </c>
      <c r="M47" s="23"/>
    </row>
    <row r="48" spans="2:13" ht="85.5" customHeight="1" thickBot="1">
      <c r="B48" s="222"/>
      <c r="C48" s="52" t="s">
        <v>28</v>
      </c>
      <c r="D48" s="51" t="s">
        <v>35</v>
      </c>
      <c r="E48" s="34">
        <v>171.4285</v>
      </c>
      <c r="F48" s="136">
        <f t="shared" si="6"/>
        <v>9</v>
      </c>
      <c r="G48" s="41">
        <f t="shared" si="1"/>
        <v>180</v>
      </c>
      <c r="H48" s="158"/>
      <c r="I48" s="137">
        <f t="shared" si="2"/>
        <v>0</v>
      </c>
      <c r="J48" s="138" t="s">
        <v>109</v>
      </c>
      <c r="M48" s="14"/>
    </row>
    <row r="49" spans="2:13" ht="49.5" customHeight="1">
      <c r="B49" s="226" t="s">
        <v>17</v>
      </c>
      <c r="C49" s="59" t="s">
        <v>119</v>
      </c>
      <c r="D49" s="38" t="s">
        <v>46</v>
      </c>
      <c r="E49" s="27">
        <v>339.2857</v>
      </c>
      <c r="F49" s="27">
        <f>ROUND(E49*0.12,0)</f>
        <v>41</v>
      </c>
      <c r="G49" s="45">
        <f t="shared" si="1"/>
        <v>380</v>
      </c>
      <c r="H49" s="114"/>
      <c r="I49" s="79">
        <f t="shared" si="2"/>
        <v>0</v>
      </c>
      <c r="J49" s="39" t="s">
        <v>99</v>
      </c>
      <c r="M49" s="14"/>
    </row>
    <row r="50" spans="2:13" ht="63" customHeight="1">
      <c r="B50" s="204"/>
      <c r="C50" s="293" t="s">
        <v>129</v>
      </c>
      <c r="D50" s="131" t="s">
        <v>46</v>
      </c>
      <c r="E50" s="33">
        <v>392.8571</v>
      </c>
      <c r="F50" s="33">
        <f>ROUND(E50*0.12,0)</f>
        <v>47</v>
      </c>
      <c r="G50" s="294">
        <f t="shared" si="1"/>
        <v>440</v>
      </c>
      <c r="H50" s="291"/>
      <c r="I50" s="292"/>
      <c r="J50" s="135" t="s">
        <v>113</v>
      </c>
      <c r="M50" s="14"/>
    </row>
    <row r="51" spans="2:13" ht="49.5" customHeight="1">
      <c r="B51" s="204"/>
      <c r="C51" s="168" t="s">
        <v>71</v>
      </c>
      <c r="D51" s="169" t="s">
        <v>46</v>
      </c>
      <c r="E51" s="33">
        <v>0</v>
      </c>
      <c r="F51" s="33">
        <f>ROUND(E51*0.12,0)</f>
        <v>0</v>
      </c>
      <c r="G51" s="128">
        <f t="shared" si="1"/>
        <v>0</v>
      </c>
      <c r="H51" s="115"/>
      <c r="I51" s="84"/>
      <c r="J51" s="99" t="s">
        <v>51</v>
      </c>
      <c r="M51" s="14"/>
    </row>
    <row r="52" spans="2:13" ht="42.75" customHeight="1">
      <c r="B52" s="204"/>
      <c r="C52" s="229" t="s">
        <v>121</v>
      </c>
      <c r="D52" s="56" t="s">
        <v>4</v>
      </c>
      <c r="E52" s="33">
        <v>114.2857</v>
      </c>
      <c r="F52" s="11">
        <v>6</v>
      </c>
      <c r="G52" s="31">
        <f t="shared" si="1"/>
        <v>120</v>
      </c>
      <c r="H52" s="111"/>
      <c r="I52" s="81">
        <f t="shared" si="2"/>
        <v>0</v>
      </c>
      <c r="J52" s="211" t="s">
        <v>115</v>
      </c>
      <c r="M52" s="14"/>
    </row>
    <row r="53" spans="2:13" ht="57" customHeight="1">
      <c r="B53" s="204"/>
      <c r="C53" s="230"/>
      <c r="D53" s="57" t="s">
        <v>35</v>
      </c>
      <c r="E53" s="33">
        <v>352.38</v>
      </c>
      <c r="F53" s="11">
        <v>18</v>
      </c>
      <c r="G53" s="31">
        <f t="shared" si="1"/>
        <v>370</v>
      </c>
      <c r="H53" s="111"/>
      <c r="I53" s="81">
        <f t="shared" si="2"/>
        <v>0</v>
      </c>
      <c r="J53" s="212"/>
      <c r="L53">
        <f>390/1.05</f>
        <v>371.4285714285714</v>
      </c>
      <c r="M53" s="14"/>
    </row>
    <row r="54" spans="2:13" ht="56.25" customHeight="1">
      <c r="B54" s="204"/>
      <c r="C54" s="159" t="s">
        <v>70</v>
      </c>
      <c r="D54" s="167" t="s">
        <v>47</v>
      </c>
      <c r="E54" s="33">
        <v>0</v>
      </c>
      <c r="F54" s="33">
        <v>0</v>
      </c>
      <c r="G54" s="128">
        <f t="shared" si="1"/>
        <v>0</v>
      </c>
      <c r="H54" s="115"/>
      <c r="I54" s="84"/>
      <c r="J54" s="40" t="s">
        <v>48</v>
      </c>
      <c r="M54" s="14"/>
    </row>
    <row r="55" spans="2:13" ht="57" customHeight="1">
      <c r="B55" s="204"/>
      <c r="C55" s="207" t="s">
        <v>122</v>
      </c>
      <c r="D55" s="89" t="s">
        <v>36</v>
      </c>
      <c r="E55" s="90">
        <v>110.4761</v>
      </c>
      <c r="F55" s="91">
        <f>E55*0.05</f>
        <v>5.523805</v>
      </c>
      <c r="G55" s="92">
        <f>SUM(E55:F55)</f>
        <v>115.999905</v>
      </c>
      <c r="H55" s="116"/>
      <c r="I55" s="93">
        <f t="shared" si="2"/>
        <v>0</v>
      </c>
      <c r="J55" s="209" t="s">
        <v>112</v>
      </c>
      <c r="M55" s="14"/>
    </row>
    <row r="56" spans="2:13" ht="67.5" customHeight="1">
      <c r="B56" s="204"/>
      <c r="C56" s="208"/>
      <c r="D56" s="89" t="s">
        <v>42</v>
      </c>
      <c r="E56" s="90">
        <v>285.71428</v>
      </c>
      <c r="F56" s="91">
        <f>E56*0.05</f>
        <v>14.285713999999999</v>
      </c>
      <c r="G56" s="92">
        <f>SUM(E56:F56)</f>
        <v>299.99999399999996</v>
      </c>
      <c r="H56" s="116"/>
      <c r="I56" s="93">
        <f t="shared" si="2"/>
        <v>0</v>
      </c>
      <c r="J56" s="210"/>
      <c r="M56" s="14"/>
    </row>
    <row r="57" spans="2:13" ht="51" customHeight="1">
      <c r="B57" s="204"/>
      <c r="C57" s="165" t="s">
        <v>100</v>
      </c>
      <c r="D57" s="57" t="s">
        <v>36</v>
      </c>
      <c r="E57" s="33">
        <v>0</v>
      </c>
      <c r="F57" s="166">
        <f>E57*0.05</f>
        <v>0</v>
      </c>
      <c r="G57" s="133">
        <f t="shared" si="1"/>
        <v>0</v>
      </c>
      <c r="H57" s="115"/>
      <c r="I57" s="84"/>
      <c r="J57" s="100" t="s">
        <v>53</v>
      </c>
      <c r="M57" s="14"/>
    </row>
    <row r="58" spans="2:10" ht="39" customHeight="1">
      <c r="B58" s="204"/>
      <c r="C58" s="205" t="s">
        <v>101</v>
      </c>
      <c r="D58" s="61" t="s">
        <v>18</v>
      </c>
      <c r="E58" s="118">
        <v>257.1428</v>
      </c>
      <c r="F58" s="72">
        <f>E58*0.05</f>
        <v>12.857140000000001</v>
      </c>
      <c r="G58" s="31">
        <f>SUM(E58:F58)</f>
        <v>269.99994000000004</v>
      </c>
      <c r="H58" s="115"/>
      <c r="I58" s="84"/>
      <c r="J58" s="119" t="s">
        <v>62</v>
      </c>
    </row>
    <row r="59" spans="2:10" ht="39" customHeight="1" thickBot="1">
      <c r="B59" s="227"/>
      <c r="C59" s="206"/>
      <c r="D59" s="131" t="s">
        <v>54</v>
      </c>
      <c r="E59" s="132">
        <v>1142.8571</v>
      </c>
      <c r="F59" s="144">
        <f>E59*0.05</f>
        <v>57.142855</v>
      </c>
      <c r="G59" s="145">
        <f>SUM(E59:F59)</f>
        <v>1199.999955</v>
      </c>
      <c r="H59" s="115"/>
      <c r="I59" s="84"/>
      <c r="J59" s="146" t="s">
        <v>69</v>
      </c>
    </row>
    <row r="60" spans="2:10" ht="39" customHeight="1" thickBot="1">
      <c r="B60" s="236" t="s">
        <v>19</v>
      </c>
      <c r="C60" s="237"/>
      <c r="D60" s="58"/>
      <c r="E60" s="53"/>
      <c r="F60" s="54"/>
      <c r="G60" s="55"/>
      <c r="H60" s="73"/>
      <c r="I60" s="85">
        <f>SUM(I14:I59)</f>
        <v>0</v>
      </c>
      <c r="J60" s="46"/>
    </row>
    <row r="61" spans="2:10" ht="9.75" customHeight="1">
      <c r="B61" s="10"/>
      <c r="C61" s="219"/>
      <c r="D61" s="219"/>
      <c r="E61" s="219"/>
      <c r="F61" s="28"/>
      <c r="G61" s="28"/>
      <c r="H61" s="6"/>
      <c r="I61" s="15"/>
      <c r="J61" s="15"/>
    </row>
    <row r="62" spans="2:10" ht="21" customHeight="1">
      <c r="B62" s="10" t="s">
        <v>56</v>
      </c>
      <c r="C62" s="220" t="s">
        <v>12</v>
      </c>
      <c r="D62" s="220"/>
      <c r="E62" s="220"/>
      <c r="F62" s="16"/>
      <c r="G62" s="16"/>
      <c r="H62" s="9"/>
      <c r="I62" s="8" t="s">
        <v>63</v>
      </c>
      <c r="J62" s="7" t="s">
        <v>64</v>
      </c>
    </row>
    <row r="63" spans="3:10" ht="21" customHeight="1">
      <c r="C63" s="77" t="s">
        <v>66</v>
      </c>
      <c r="D63" s="76"/>
      <c r="E63" s="76"/>
      <c r="F63" s="75"/>
      <c r="G63" s="16"/>
      <c r="H63" s="9"/>
      <c r="I63" s="8"/>
      <c r="J63" s="7"/>
    </row>
    <row r="64" spans="2:10" ht="24.75" customHeight="1">
      <c r="B64" s="10" t="s">
        <v>57</v>
      </c>
      <c r="C64" s="70" t="s">
        <v>58</v>
      </c>
      <c r="D64" s="171" t="s">
        <v>104</v>
      </c>
      <c r="E64" s="74"/>
      <c r="F64" s="74"/>
      <c r="G64" s="74"/>
      <c r="H64" s="74"/>
      <c r="I64" s="74"/>
      <c r="J64" s="170" t="s">
        <v>103</v>
      </c>
    </row>
    <row r="65" spans="2:10" ht="23.25" customHeight="1">
      <c r="B65" s="71" t="s">
        <v>83</v>
      </c>
      <c r="C65" s="47"/>
      <c r="D65" s="47"/>
      <c r="E65" s="47"/>
      <c r="F65" s="47"/>
      <c r="G65" s="47"/>
      <c r="H65" s="9"/>
      <c r="I65" s="8"/>
      <c r="J65" s="7"/>
    </row>
    <row r="66" spans="2:10" ht="13.5" customHeight="1">
      <c r="B66" s="289"/>
      <c r="C66" s="290"/>
      <c r="D66" s="290"/>
      <c r="E66" s="290"/>
      <c r="F66" s="290"/>
      <c r="G66" s="290"/>
      <c r="H66" s="47"/>
      <c r="I66" s="8"/>
      <c r="J66" s="2"/>
    </row>
    <row r="67" spans="2:6" ht="27" customHeight="1">
      <c r="B67" s="106" t="s">
        <v>80</v>
      </c>
      <c r="F67" s="106" t="s">
        <v>79</v>
      </c>
    </row>
    <row r="68" spans="2:11" ht="24" customHeight="1">
      <c r="B68" s="68"/>
      <c r="C68" s="68"/>
      <c r="D68" s="68"/>
      <c r="E68" s="68"/>
      <c r="F68" s="277" t="s">
        <v>78</v>
      </c>
      <c r="G68" s="277"/>
      <c r="H68" s="277"/>
      <c r="I68" s="277"/>
      <c r="J68" s="277"/>
      <c r="K68" s="277"/>
    </row>
    <row r="69" spans="2:11" ht="24" customHeight="1">
      <c r="B69" s="101"/>
      <c r="C69" s="101"/>
      <c r="D69" s="101"/>
      <c r="E69" s="101"/>
      <c r="F69" s="277"/>
      <c r="G69" s="277"/>
      <c r="H69" s="277"/>
      <c r="I69" s="277"/>
      <c r="J69" s="277"/>
      <c r="K69" s="277"/>
    </row>
    <row r="70" spans="2:11" ht="24" customHeight="1">
      <c r="B70" s="101"/>
      <c r="C70" s="101"/>
      <c r="D70" s="101"/>
      <c r="E70" s="101"/>
      <c r="F70" s="277"/>
      <c r="G70" s="277"/>
      <c r="H70" s="277"/>
      <c r="I70" s="277"/>
      <c r="J70" s="277"/>
      <c r="K70" s="277"/>
    </row>
    <row r="71" spans="2:11" ht="24" customHeight="1">
      <c r="B71" s="101"/>
      <c r="C71" s="101"/>
      <c r="D71" s="101"/>
      <c r="E71" s="101"/>
      <c r="F71" s="277"/>
      <c r="G71" s="277"/>
      <c r="H71" s="277"/>
      <c r="I71" s="277"/>
      <c r="J71" s="277"/>
      <c r="K71" s="277"/>
    </row>
    <row r="72" spans="2:11" ht="24" customHeight="1">
      <c r="B72" s="104" t="s">
        <v>77</v>
      </c>
      <c r="C72" s="101"/>
      <c r="D72" s="101"/>
      <c r="E72" s="101"/>
      <c r="F72" s="105"/>
      <c r="G72" s="105"/>
      <c r="H72" s="105"/>
      <c r="I72" s="105"/>
      <c r="J72" s="105"/>
      <c r="K72" s="105"/>
    </row>
    <row r="73" spans="2:11" ht="9" customHeight="1">
      <c r="B73" s="13"/>
      <c r="C73" s="9"/>
      <c r="D73" s="7"/>
      <c r="E73" s="10"/>
      <c r="F73" s="105"/>
      <c r="G73" s="105"/>
      <c r="H73" s="105"/>
      <c r="I73" s="105"/>
      <c r="J73" s="105"/>
      <c r="K73" s="105"/>
    </row>
    <row r="74" spans="2:10" ht="18" customHeight="1">
      <c r="B74" s="32" t="s">
        <v>81</v>
      </c>
      <c r="E74" s="26"/>
      <c r="F74" s="26"/>
      <c r="G74" s="26"/>
      <c r="H74" s="26"/>
      <c r="I74" s="26"/>
      <c r="J74" s="26"/>
    </row>
    <row r="75" ht="15" customHeight="1">
      <c r="B75" s="2" t="s">
        <v>65</v>
      </c>
    </row>
    <row r="76" spans="2:10" ht="60" customHeight="1">
      <c r="B76" s="223" t="s">
        <v>38</v>
      </c>
      <c r="C76" s="223"/>
      <c r="D76" s="223" t="s">
        <v>14</v>
      </c>
      <c r="E76" s="223"/>
      <c r="F76" s="223"/>
      <c r="G76" s="223"/>
      <c r="H76" s="223"/>
      <c r="I76" s="223"/>
      <c r="J76" s="7"/>
    </row>
    <row r="77" spans="2:10" ht="48.75" customHeight="1">
      <c r="B77" s="228" t="s">
        <v>82</v>
      </c>
      <c r="C77" s="228"/>
      <c r="D77" s="228"/>
      <c r="E77" s="228"/>
      <c r="F77" s="228"/>
      <c r="G77" s="228"/>
      <c r="H77" s="228"/>
      <c r="I77" s="228"/>
      <c r="J77" s="228"/>
    </row>
    <row r="78" spans="2:10" ht="48" customHeight="1">
      <c r="B78" s="218" t="s">
        <v>60</v>
      </c>
      <c r="C78" s="218"/>
      <c r="D78" s="218"/>
      <c r="E78" s="218"/>
      <c r="F78" s="218"/>
      <c r="G78" s="218"/>
      <c r="H78" s="218"/>
      <c r="I78" s="218"/>
      <c r="J78" s="218"/>
    </row>
    <row r="79" ht="54" customHeight="1"/>
    <row r="80" spans="3:10" ht="12.75">
      <c r="C80" s="44"/>
      <c r="D80" s="44"/>
      <c r="E80" s="44"/>
      <c r="F80" s="44"/>
      <c r="G80" s="44"/>
      <c r="H80" s="44"/>
      <c r="I80" s="44"/>
      <c r="J80" s="44"/>
    </row>
  </sheetData>
  <sheetProtection/>
  <mergeCells count="51">
    <mergeCell ref="B10:B11"/>
    <mergeCell ref="C41:C43"/>
    <mergeCell ref="J41:J43"/>
    <mergeCell ref="F68:K71"/>
    <mergeCell ref="C10:J11"/>
    <mergeCell ref="C14:C15"/>
    <mergeCell ref="C18:C19"/>
    <mergeCell ref="C24:C25"/>
    <mergeCell ref="B66:G66"/>
    <mergeCell ref="C38:C40"/>
    <mergeCell ref="B1:J1"/>
    <mergeCell ref="B3:J3"/>
    <mergeCell ref="H5:J5"/>
    <mergeCell ref="B2:J2"/>
    <mergeCell ref="C4:J4"/>
    <mergeCell ref="C5:E5"/>
    <mergeCell ref="F5:G6"/>
    <mergeCell ref="H6:J6"/>
    <mergeCell ref="B8:J8"/>
    <mergeCell ref="F7:G7"/>
    <mergeCell ref="D76:I76"/>
    <mergeCell ref="B60:C60"/>
    <mergeCell ref="B6:B7"/>
    <mergeCell ref="C26:C27"/>
    <mergeCell ref="J26:J27"/>
    <mergeCell ref="C9:J9"/>
    <mergeCell ref="C6:E7"/>
    <mergeCell ref="H7:J7"/>
    <mergeCell ref="B78:J78"/>
    <mergeCell ref="C61:E61"/>
    <mergeCell ref="C62:E62"/>
    <mergeCell ref="B38:B48"/>
    <mergeCell ref="B76:C76"/>
    <mergeCell ref="B12:C12"/>
    <mergeCell ref="B14:B30"/>
    <mergeCell ref="B77:J77"/>
    <mergeCell ref="C52:C53"/>
    <mergeCell ref="B49:B59"/>
    <mergeCell ref="C58:C59"/>
    <mergeCell ref="C55:C56"/>
    <mergeCell ref="J55:J56"/>
    <mergeCell ref="J52:J53"/>
    <mergeCell ref="J38:J40"/>
    <mergeCell ref="C44:C46"/>
    <mergeCell ref="J44:J46"/>
    <mergeCell ref="C32:C34"/>
    <mergeCell ref="J32:J34"/>
    <mergeCell ref="B32:B34"/>
    <mergeCell ref="B35:B37"/>
    <mergeCell ref="C35:C37"/>
    <mergeCell ref="J35:J37"/>
  </mergeCells>
  <hyperlinks>
    <hyperlink ref="C64" r:id="rId1" display="aoac@ashaasia.org"/>
  </hyperlinks>
  <printOptions horizontalCentered="1"/>
  <pageMargins left="0.2362204724409449" right="0.2362204724409449" top="0.7480314960629921" bottom="0.7480314960629921" header="0.31496062992125984" footer="0.31496062992125984"/>
  <pageSetup fitToHeight="0" fitToWidth="1" orientation="portrait" paperSize="9" scale="61" r:id="rId3"/>
  <rowBreaks count="2" manualBreakCount="2">
    <brk id="27" max="10" man="1"/>
    <brk id="50"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TAKAYA</dc:creator>
  <cp:keywords/>
  <dc:description/>
  <cp:lastModifiedBy>Keiko Kawaguchi</cp:lastModifiedBy>
  <cp:lastPrinted>2024-01-04T05:15:55Z</cp:lastPrinted>
  <dcterms:created xsi:type="dcterms:W3CDTF">2009-11-12T09:21:08Z</dcterms:created>
  <dcterms:modified xsi:type="dcterms:W3CDTF">2024-04-04T17:14:08Z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